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30" windowHeight="6900" activeTab="0"/>
  </bookViews>
  <sheets>
    <sheet name="Overall Totals" sheetId="1" r:id="rId1"/>
    <sheet name="In County" sheetId="2" r:id="rId2"/>
    <sheet name="Per Pound" sheetId="3" r:id="rId3"/>
    <sheet name="Per Piece" sheetId="4" r:id="rId4"/>
    <sheet name="Per Bundle" sheetId="5" r:id="rId5"/>
    <sheet name="Per Sack" sheetId="6" r:id="rId6"/>
    <sheet name="Per Pallet" sheetId="7" r:id="rId7"/>
  </sheets>
  <definedNames/>
  <calcPr fullCalcOnLoad="1"/>
</workbook>
</file>

<file path=xl/sharedStrings.xml><?xml version="1.0" encoding="utf-8"?>
<sst xmlns="http://schemas.openxmlformats.org/spreadsheetml/2006/main" count="403" uniqueCount="133">
  <si>
    <t>TOTALS</t>
  </si>
  <si>
    <t>Per Pound</t>
  </si>
  <si>
    <t>Per Piece</t>
  </si>
  <si>
    <t>Per Bundle</t>
  </si>
  <si>
    <t>Per Sack</t>
  </si>
  <si>
    <t>Per Pallet</t>
  </si>
  <si>
    <t>Per In County</t>
  </si>
  <si>
    <t>Notes:</t>
  </si>
  <si>
    <t>Firm Bundes are charged a single piece charge.</t>
  </si>
  <si>
    <t>For postage calculations, multiply the proportion of editorial (nonadvertising) content by this factor and subtract from the applicable piece rate.</t>
  </si>
  <si>
    <t>Advertising pound rate is not applicable to Nonprofit and Classroom publication containing 10 percent of less advertising content.</t>
  </si>
  <si>
    <t>Basic</t>
  </si>
  <si>
    <t>Nonautomation</t>
  </si>
  <si>
    <t>Automation Letter</t>
  </si>
  <si>
    <t>Automation Flat</t>
  </si>
  <si>
    <t xml:space="preserve">3-Digit </t>
  </si>
  <si>
    <t xml:space="preserve">5-digit </t>
  </si>
  <si>
    <t>Carrier Route</t>
  </si>
  <si>
    <t>High Density</t>
  </si>
  <si>
    <t>Saturation</t>
  </si>
  <si>
    <t>Discounts</t>
  </si>
  <si>
    <t>Total</t>
  </si>
  <si>
    <t>Total Old</t>
  </si>
  <si>
    <t>Total New</t>
  </si>
  <si>
    <t>Outside County Pound Rates</t>
  </si>
  <si>
    <t>Outside County Advertising</t>
  </si>
  <si>
    <t>Nonadvertising</t>
  </si>
  <si>
    <t>DDU</t>
  </si>
  <si>
    <t>DSCF</t>
  </si>
  <si>
    <t>DADC</t>
  </si>
  <si>
    <t>Zones 1 &amp; 2</t>
  </si>
  <si>
    <t>Zone 3</t>
  </si>
  <si>
    <t>Zone 4</t>
  </si>
  <si>
    <t>Zone 5</t>
  </si>
  <si>
    <t>Zone 6</t>
  </si>
  <si>
    <t>Zone 7</t>
  </si>
  <si>
    <t>Zone 8</t>
  </si>
  <si>
    <t>Totals</t>
  </si>
  <si>
    <t>ADC</t>
  </si>
  <si>
    <t>All other</t>
  </si>
  <si>
    <t>Total Pounds</t>
  </si>
  <si>
    <t>Total Ad Pounds</t>
  </si>
  <si>
    <t>Carrer Route Bundle Pieces</t>
  </si>
  <si>
    <t>Basic ECR</t>
  </si>
  <si>
    <t xml:space="preserve">High Density </t>
  </si>
  <si>
    <t>Firm Bundle</t>
  </si>
  <si>
    <t>Per Piece Editorial Discount</t>
  </si>
  <si>
    <t>TOTAL</t>
  </si>
  <si>
    <t>N/A</t>
  </si>
  <si>
    <t>TOTAL PIECE</t>
  </si>
  <si>
    <t>Bundle Count</t>
  </si>
  <si>
    <t>Mixed ADC Sack</t>
  </si>
  <si>
    <t>ADC Sack</t>
  </si>
  <si>
    <t>Pallet Count</t>
  </si>
  <si>
    <t>Sack Count</t>
  </si>
  <si>
    <t>Outside County Piece Rates</t>
  </si>
  <si>
    <t>Outside County Bundle Rates</t>
  </si>
  <si>
    <t>Outside County Sack Rates</t>
  </si>
  <si>
    <t>3-Digit/SCF Sack</t>
  </si>
  <si>
    <t>Outside County Pallet Rates</t>
  </si>
  <si>
    <t>Periodicals Rates</t>
  </si>
  <si>
    <t>Change (%)</t>
  </si>
  <si>
    <t>Mixed ADC Barcoded</t>
  </si>
  <si>
    <t>Mixed ADC Nonbarcoded</t>
  </si>
  <si>
    <t>ADC Barcoded</t>
  </si>
  <si>
    <t>ADC Nonbarcoded</t>
  </si>
  <si>
    <t>3-Digit Barcoded</t>
  </si>
  <si>
    <t>3-Digit Nonbarcoded</t>
  </si>
  <si>
    <t>5-Digit Barcoded</t>
  </si>
  <si>
    <t>5-Digit Nonbarcoded</t>
  </si>
  <si>
    <t>Machinable Flats</t>
  </si>
  <si>
    <t>Nonmachinable Flats</t>
  </si>
  <si>
    <t>Letters</t>
  </si>
  <si>
    <t>Total Copies</t>
  </si>
  <si>
    <t>Addressed Pieces</t>
  </si>
  <si>
    <t>Non-Advertising Percentage*</t>
  </si>
  <si>
    <t>*enter in percent format - i.e. 89.5</t>
  </si>
  <si>
    <t>Mixed ADC</t>
  </si>
  <si>
    <t>3-Digit/SCF</t>
  </si>
  <si>
    <t>5-Digit</t>
  </si>
  <si>
    <t>Firm</t>
  </si>
  <si>
    <t>SCF/3-Digit</t>
  </si>
  <si>
    <t>Total Current</t>
  </si>
  <si>
    <t>Destination ADC</t>
  </si>
  <si>
    <t>Destination SCF</t>
  </si>
  <si>
    <t>5-Digit/CR Sack</t>
  </si>
  <si>
    <t>ADC Pallet</t>
  </si>
  <si>
    <t>3-Digit/SCF Pallet</t>
  </si>
  <si>
    <t>Percentage</t>
  </si>
  <si>
    <t>None</t>
  </si>
  <si>
    <t>Pounds</t>
  </si>
  <si>
    <t>Addresses</t>
  </si>
  <si>
    <t>Nonad Pounds</t>
  </si>
  <si>
    <t>Total Address Pieces</t>
  </si>
  <si>
    <t>Full Service Intelligent Mail Barcode</t>
  </si>
  <si>
    <t>For pieces that qualify, a $.001 per piece discount will be available</t>
  </si>
  <si>
    <t>Full-Service IMB Discount</t>
  </si>
  <si>
    <t>Mixed ADC Pallet</t>
  </si>
  <si>
    <t>DFSS</t>
  </si>
  <si>
    <t>Zone 9</t>
  </si>
  <si>
    <t>FSS Scheme</t>
  </si>
  <si>
    <t>Origin</t>
  </si>
  <si>
    <t>Container Type</t>
  </si>
  <si>
    <t>Entry Point</t>
  </si>
  <si>
    <t>Destination NDC</t>
  </si>
  <si>
    <t>Destination FSS</t>
  </si>
  <si>
    <t>FSS Scheme Pallet</t>
  </si>
  <si>
    <t>Bundle</t>
  </si>
  <si>
    <t>FSS Scheme Sack</t>
  </si>
  <si>
    <t>Produced by:</t>
  </si>
  <si>
    <t>NFocus</t>
  </si>
  <si>
    <t>1594 Hubbard Dr</t>
  </si>
  <si>
    <t>Lancaster, Ohio 43130</t>
  </si>
  <si>
    <t xml:space="preserve">(740) 654-5809 </t>
  </si>
  <si>
    <t>www.n-focus.com</t>
  </si>
  <si>
    <t xml:space="preserve">Nonprofit and Classroom rate categories receive a 5 per cent discount on all components of postage except advertising pounds.  Moreover, the 5 percent discount does not apply to commingled nonsubscriber, nonrequestor, complimentary, and sample copies in excess of the 10 percent allowance under DMCS sections 412.34 and 413.42 or to Science of Agriculture mail.   </t>
  </si>
  <si>
    <t>In County Rates</t>
  </si>
  <si>
    <t>Today</t>
  </si>
  <si>
    <t>FSS Barcoded</t>
  </si>
  <si>
    <t>FSS Nonbarcoded</t>
  </si>
  <si>
    <t>FSS Facility</t>
  </si>
  <si>
    <t>FSS Facility Sack</t>
  </si>
  <si>
    <t>FSS Facility Pallet</t>
  </si>
  <si>
    <t>Carrier Route Pallet</t>
  </si>
  <si>
    <t>5-Digit Pallet</t>
  </si>
  <si>
    <t>Basic Letter</t>
  </si>
  <si>
    <t>Basic Flat</t>
  </si>
  <si>
    <t>Basic Nonautomation</t>
  </si>
  <si>
    <t>COPYRIGHT - NFOCUS CONSULTING 2012-2017</t>
  </si>
  <si>
    <t>Ride-Alongs are $.176</t>
  </si>
  <si>
    <t>1//2018</t>
  </si>
  <si>
    <t>Preferred Price Discount</t>
  </si>
  <si>
    <t>Total Postage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</si>
</sst>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
    <numFmt numFmtId="165" formatCode="&quot;$&quot;#,##0.000;[Red]&quot;$&quot;#,##0.000"/>
    <numFmt numFmtId="166" formatCode="&quot;$&quot;#,##0.0000"/>
    <numFmt numFmtId="167" formatCode="&quot;$&quot;#,##0.00"/>
    <numFmt numFmtId="168" formatCode="#,##0.0000"/>
    <numFmt numFmtId="169" formatCode="0.0"/>
    <numFmt numFmtId="170" formatCode="&quot;$&quot;#,##0.00000;[Red]&quot;$&quot;#,##0.00000"/>
    <numFmt numFmtId="171" formatCode="0.0000%"/>
    <numFmt numFmtId="172" formatCode="#,##0.000"/>
    <numFmt numFmtId="173" formatCode="0.000"/>
    <numFmt numFmtId="174" formatCode="#,##0.000_);[Red]\(#,##0.000\)"/>
    <numFmt numFmtId="175" formatCode="0.0%"/>
    <numFmt numFmtId="176" formatCode="&quot;$&quot;#,##0.000_);\(&quot;$&quot;#,##0.000\)"/>
    <numFmt numFmtId="177" formatCode="_(&quot;$&quot;* #,##0.000_);_(&quot;$&quot;* \(#,##0.000\);_(&quot;$&quot;* &quot;-&quot;??_);_(@_)"/>
    <numFmt numFmtId="178" formatCode="0.00_);\(0.00\)"/>
    <numFmt numFmtId="179" formatCode="0.000_);[Red]\(0.000\)"/>
    <numFmt numFmtId="180" formatCode="0.00000"/>
    <numFmt numFmtId="181" formatCode="&quot;$&quot;#,##0"/>
    <numFmt numFmtId="182" formatCode="0.000_);\(0.000\)"/>
    <numFmt numFmtId="183" formatCode="0.0%_);\(0.0%\)"/>
    <numFmt numFmtId="184" formatCode="&quot;$&quot;#,##0\ ;\(&quot;$&quot;#,##0\)"/>
    <numFmt numFmtId="185" formatCode="#,##0.00000000"/>
    <numFmt numFmtId="186" formatCode="#,##0.0000000000"/>
    <numFmt numFmtId="187" formatCode="#,##0.0000000"/>
    <numFmt numFmtId="188" formatCode="#,##0.000000000"/>
    <numFmt numFmtId="189" formatCode="&quot;$&quot;#,##0.0;\(&quot;$&quot;#,##0.0\)"/>
    <numFmt numFmtId="190" formatCode="&quot;$&quot;#,##0.000_);[Red]\(&quot;$&quot;#,##0.000\)"/>
    <numFmt numFmtId="191" formatCode="General_)"/>
    <numFmt numFmtId="192" formatCode="_(&quot;$&quot;* #,##0.000000_);_(&quot;$&quot;* \(#,##0.000000\);_(&quot;$&quot;* &quot;-&quot;??_);_(@_)"/>
    <numFmt numFmtId="193" formatCode="#,##0.0_);\(#,##0.0\)"/>
    <numFmt numFmtId="194" formatCode="0.00_)"/>
    <numFmt numFmtId="195" formatCode="_(&quot;$&quot;* #,##0_);_(&quot;$&quot;* \(#,##0\);_(&quot;$&quot;* &quot;-&quot;??_);_(@_)"/>
    <numFmt numFmtId="196" formatCode="#,##0.000_);\(#,##0.000\)"/>
    <numFmt numFmtId="197" formatCode="0.000;[Red]0.000"/>
    <numFmt numFmtId="198" formatCode="0.00;[Red]0.00"/>
    <numFmt numFmtId="199" formatCode="#,##0;[Red]#,##0"/>
    <numFmt numFmtId="200" formatCode="&quot;$&quot;#,##0;[Red]&quot;$&quot;#,##0"/>
    <numFmt numFmtId="201" formatCode="#,##0.00;[Red]#,##0.00"/>
    <numFmt numFmtId="202" formatCode="#,##0.000;[Red]#,##0.000"/>
  </numFmts>
  <fonts count="10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1"/>
      <name val="Arial"/>
      <family val="2"/>
    </font>
    <font>
      <sz val="11"/>
      <name val="Arial"/>
      <family val="2"/>
    </font>
    <font>
      <b/>
      <sz val="12"/>
      <name val="Arial"/>
      <family val="2"/>
    </font>
    <font>
      <sz val="12"/>
      <name val="Arial"/>
      <family val="2"/>
    </font>
    <font>
      <sz val="12"/>
      <name val="Helv"/>
      <family val="0"/>
    </font>
    <font>
      <sz val="10"/>
      <color indexed="24"/>
      <name val="Arial"/>
      <family val="2"/>
    </font>
    <font>
      <sz val="10"/>
      <color indexed="12"/>
      <name val="Arial"/>
      <family val="2"/>
    </font>
    <font>
      <sz val="10"/>
      <color indexed="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sz val="26"/>
      <name val="Arial"/>
      <family val="2"/>
    </font>
    <font>
      <sz val="30"/>
      <name val="Arial"/>
      <family val="2"/>
    </font>
    <font>
      <sz val="48"/>
      <name val="Arial"/>
      <family val="2"/>
    </font>
    <font>
      <b/>
      <sz val="100"/>
      <name val="Arial"/>
      <family val="2"/>
    </font>
    <font>
      <b/>
      <i/>
      <sz val="16"/>
      <name val="Helv"/>
      <family val="0"/>
    </font>
    <font>
      <sz val="10"/>
      <color indexed="8"/>
      <name val="Arial"/>
      <family val="2"/>
    </font>
    <font>
      <b/>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1"/>
      <color indexed="8"/>
      <name val="Arial"/>
      <family val="2"/>
    </font>
    <font>
      <sz val="12"/>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theme="1"/>
      <name val="Arial"/>
      <family val="2"/>
    </font>
    <font>
      <i/>
      <sz val="11"/>
      <color rgb="FF7F7F7F"/>
      <name val="Calibri"/>
      <family val="2"/>
    </font>
    <font>
      <i/>
      <sz val="10"/>
      <color rgb="FF7F7F7F"/>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sz val="10"/>
      <color theme="1"/>
      <name val="Calibri"/>
      <family val="2"/>
    </font>
    <font>
      <sz val="12"/>
      <color theme="1"/>
      <name val="Arial"/>
      <family val="2"/>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s>
  <fills count="59">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indexed="1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color indexed="63"/>
      </left>
      <right>
        <color indexed="63"/>
      </right>
      <top>
        <color indexed="63"/>
      </top>
      <bottom style="thin"/>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style="thin"/>
      <bottom style="double"/>
    </border>
  </borders>
  <cellStyleXfs count="5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36" fillId="4" borderId="0" applyNumberFormat="0" applyBorder="0" applyAlignment="0" applyProtection="0"/>
    <xf numFmtId="0" fontId="71"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36" fillId="7" borderId="0" applyNumberFormat="0" applyBorder="0" applyAlignment="0" applyProtection="0"/>
    <xf numFmtId="0" fontId="71"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36" fillId="10" borderId="0" applyNumberFormat="0" applyBorder="0" applyAlignment="0" applyProtection="0"/>
    <xf numFmtId="0" fontId="71" fillId="11"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6" fillId="12" borderId="0" applyNumberFormat="0" applyBorder="0" applyAlignment="0" applyProtection="0"/>
    <xf numFmtId="0" fontId="71"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36" fillId="14" borderId="0" applyNumberFormat="0" applyBorder="0" applyAlignment="0" applyProtection="0"/>
    <xf numFmtId="0" fontId="71" fillId="1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6" fillId="3" borderId="0" applyNumberFormat="0" applyBorder="0" applyAlignment="0" applyProtection="0"/>
    <xf numFmtId="0" fontId="71" fillId="16" borderId="0" applyNumberFormat="0" applyBorder="0" applyAlignment="0" applyProtection="0"/>
    <xf numFmtId="0" fontId="6" fillId="17" borderId="0" applyNumberFormat="0" applyBorder="0" applyAlignment="0" applyProtection="0"/>
    <xf numFmtId="0" fontId="6" fillId="3" borderId="0" applyNumberFormat="0" applyBorder="0" applyAlignment="0" applyProtection="0"/>
    <xf numFmtId="0" fontId="54" fillId="18" borderId="0" applyNumberFormat="0" applyBorder="0" applyAlignment="0" applyProtection="0"/>
    <xf numFmtId="0" fontId="6" fillId="3" borderId="0" applyNumberFormat="0" applyBorder="0" applyAlignment="0" applyProtection="0"/>
    <xf numFmtId="0" fontId="54" fillId="18"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6" fillId="18" borderId="0" applyNumberFormat="0" applyBorder="0" applyAlignment="0" applyProtection="0"/>
    <xf numFmtId="0" fontId="71" fillId="1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36" fillId="6" borderId="0" applyNumberFormat="0" applyBorder="0" applyAlignment="0" applyProtection="0"/>
    <xf numFmtId="0" fontId="71" fillId="20"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54" fillId="22" borderId="0" applyNumberFormat="0" applyBorder="0" applyAlignment="0" applyProtection="0"/>
    <xf numFmtId="0" fontId="6" fillId="17" borderId="0" applyNumberFormat="0" applyBorder="0" applyAlignment="0" applyProtection="0"/>
    <xf numFmtId="0" fontId="54" fillId="22"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36" fillId="22" borderId="0" applyNumberFormat="0" applyBorder="0" applyAlignment="0" applyProtection="0"/>
    <xf numFmtId="0" fontId="71" fillId="23" borderId="0" applyNumberFormat="0" applyBorder="0" applyAlignment="0" applyProtection="0"/>
    <xf numFmtId="0" fontId="6" fillId="17" borderId="0" applyNumberFormat="0" applyBorder="0" applyAlignment="0" applyProtection="0"/>
    <xf numFmtId="0" fontId="6" fillId="3" borderId="0" applyNumberFormat="0" applyBorder="0" applyAlignment="0" applyProtection="0"/>
    <xf numFmtId="0" fontId="54" fillId="12" borderId="0" applyNumberFormat="0" applyBorder="0" applyAlignment="0" applyProtection="0"/>
    <xf numFmtId="0" fontId="6" fillId="3" borderId="0" applyNumberFormat="0" applyBorder="0" applyAlignment="0" applyProtection="0"/>
    <xf numFmtId="0" fontId="54" fillId="12"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36" fillId="12" borderId="0" applyNumberFormat="0" applyBorder="0" applyAlignment="0" applyProtection="0"/>
    <xf numFmtId="0" fontId="71" fillId="2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36" fillId="18" borderId="0" applyNumberFormat="0" applyBorder="0" applyAlignment="0" applyProtection="0"/>
    <xf numFmtId="0" fontId="71" fillId="25"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54" fillId="26" borderId="0" applyNumberFormat="0" applyBorder="0" applyAlignment="0" applyProtection="0"/>
    <xf numFmtId="0" fontId="6" fillId="17" borderId="0" applyNumberFormat="0" applyBorder="0" applyAlignment="0" applyProtection="0"/>
    <xf numFmtId="0" fontId="54" fillId="26"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36" fillId="26" borderId="0" applyNumberFormat="0" applyBorder="0" applyAlignment="0" applyProtection="0"/>
    <xf numFmtId="0" fontId="73"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37" fillId="29" borderId="0" applyNumberFormat="0" applyBorder="0" applyAlignment="0" applyProtection="0"/>
    <xf numFmtId="0" fontId="73" fillId="3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37" fillId="6" borderId="0" applyNumberFormat="0" applyBorder="0" applyAlignment="0" applyProtection="0"/>
    <xf numFmtId="0" fontId="73" fillId="31" borderId="0" applyNumberFormat="0" applyBorder="0" applyAlignment="0" applyProtection="0"/>
    <xf numFmtId="0" fontId="7" fillId="21" borderId="0" applyNumberFormat="0" applyBorder="0" applyAlignment="0" applyProtection="0"/>
    <xf numFmtId="0" fontId="7" fillId="17" borderId="0" applyNumberFormat="0" applyBorder="0" applyAlignment="0" applyProtection="0"/>
    <xf numFmtId="0" fontId="26" fillId="22" borderId="0" applyNumberFormat="0" applyBorder="0" applyAlignment="0" applyProtection="0"/>
    <xf numFmtId="0" fontId="7" fillId="17" borderId="0" applyNumberFormat="0" applyBorder="0" applyAlignment="0" applyProtection="0"/>
    <xf numFmtId="0" fontId="26" fillId="22"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37" fillId="22" borderId="0" applyNumberFormat="0" applyBorder="0" applyAlignment="0" applyProtection="0"/>
    <xf numFmtId="0" fontId="73" fillId="32" borderId="0" applyNumberFormat="0" applyBorder="0" applyAlignment="0" applyProtection="0"/>
    <xf numFmtId="0" fontId="7" fillId="17" borderId="0" applyNumberFormat="0" applyBorder="0" applyAlignment="0" applyProtection="0"/>
    <xf numFmtId="0" fontId="7" fillId="33" borderId="0" applyNumberFormat="0" applyBorder="0" applyAlignment="0" applyProtection="0"/>
    <xf numFmtId="0" fontId="26" fillId="34" borderId="0" applyNumberFormat="0" applyBorder="0" applyAlignment="0" applyProtection="0"/>
    <xf numFmtId="0" fontId="7" fillId="33" borderId="0" applyNumberFormat="0" applyBorder="0" applyAlignment="0" applyProtection="0"/>
    <xf numFmtId="0" fontId="26" fillId="34"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37" fillId="34" borderId="0" applyNumberFormat="0" applyBorder="0" applyAlignment="0" applyProtection="0"/>
    <xf numFmtId="0" fontId="73"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37" fillId="28" borderId="0" applyNumberFormat="0" applyBorder="0" applyAlignment="0" applyProtection="0"/>
    <xf numFmtId="0" fontId="73" fillId="3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37" fillId="37" borderId="0" applyNumberFormat="0" applyBorder="0" applyAlignment="0" applyProtection="0"/>
    <xf numFmtId="0" fontId="23" fillId="0" borderId="1" applyBorder="0">
      <alignment/>
      <protection/>
    </xf>
    <xf numFmtId="0" fontId="73" fillId="3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37" fillId="39" borderId="0" applyNumberFormat="0" applyBorder="0" applyAlignment="0" applyProtection="0"/>
    <xf numFmtId="0" fontId="73"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37" fillId="41" borderId="0" applyNumberFormat="0" applyBorder="0" applyAlignment="0" applyProtection="0"/>
    <xf numFmtId="0" fontId="73"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7" fillId="43" borderId="0" applyNumberFormat="0" applyBorder="0" applyAlignment="0" applyProtection="0"/>
    <xf numFmtId="0" fontId="73"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37" fillId="34" borderId="0" applyNumberFormat="0" applyBorder="0" applyAlignment="0" applyProtection="0"/>
    <xf numFmtId="0" fontId="73" fillId="4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37" fillId="28" borderId="0" applyNumberFormat="0" applyBorder="0" applyAlignment="0" applyProtection="0"/>
    <xf numFmtId="0" fontId="73"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7" fillId="48" borderId="0" applyNumberFormat="0" applyBorder="0" applyAlignment="0" applyProtection="0"/>
    <xf numFmtId="10" fontId="0" fillId="21" borderId="2" applyNumberFormat="0" applyFont="0" applyBorder="0" applyAlignment="0" applyProtection="0"/>
    <xf numFmtId="10" fontId="0" fillId="21" borderId="2" applyNumberFormat="0" applyFont="0" applyBorder="0" applyAlignment="0" applyProtection="0"/>
    <xf numFmtId="10" fontId="0" fillId="21" borderId="2" applyNumberFormat="0" applyFont="0" applyBorder="0" applyAlignment="0" applyProtection="0"/>
    <xf numFmtId="41" fontId="0" fillId="21" borderId="0" applyNumberFormat="0" applyFont="0" applyBorder="0" applyAlignment="0" applyProtection="0"/>
    <xf numFmtId="41" fontId="0" fillId="21" borderId="0" applyNumberFormat="0" applyFont="0" applyBorder="0" applyAlignment="0" applyProtection="0"/>
    <xf numFmtId="183" fontId="0" fillId="0" borderId="0">
      <alignment/>
      <protection/>
    </xf>
    <xf numFmtId="183" fontId="0" fillId="0" borderId="0">
      <alignment/>
      <protection/>
    </xf>
    <xf numFmtId="0" fontId="75" fillId="4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38" fillId="7" borderId="0" applyNumberFormat="0" applyBorder="0" applyAlignment="0" applyProtection="0"/>
    <xf numFmtId="193" fontId="25" fillId="0" borderId="0" applyNumberFormat="0" applyFill="0" applyBorder="0" applyAlignment="0" applyProtection="0"/>
    <xf numFmtId="0" fontId="77" fillId="50" borderId="3" applyNumberFormat="0" applyAlignment="0" applyProtection="0"/>
    <xf numFmtId="0" fontId="9" fillId="51" borderId="4" applyNumberFormat="0" applyAlignment="0" applyProtection="0"/>
    <xf numFmtId="0" fontId="9" fillId="51" borderId="4" applyNumberFormat="0" applyAlignment="0" applyProtection="0"/>
    <xf numFmtId="0" fontId="9" fillId="51" borderId="4" applyNumberFormat="0" applyAlignment="0" applyProtection="0"/>
    <xf numFmtId="0" fontId="57" fillId="17" borderId="4" applyNumberFormat="0" applyAlignment="0" applyProtection="0"/>
    <xf numFmtId="0" fontId="57" fillId="17" borderId="4" applyNumberFormat="0" applyAlignment="0" applyProtection="0"/>
    <xf numFmtId="0" fontId="57" fillId="17" borderId="4" applyNumberFormat="0" applyAlignment="0" applyProtection="0"/>
    <xf numFmtId="0" fontId="57" fillId="17" borderId="4" applyNumberFormat="0" applyAlignment="0" applyProtection="0"/>
    <xf numFmtId="0" fontId="78" fillId="50" borderId="3" applyNumberFormat="0" applyAlignment="0" applyProtection="0"/>
    <xf numFmtId="0" fontId="78" fillId="50" borderId="3" applyNumberFormat="0" applyAlignment="0" applyProtection="0"/>
    <xf numFmtId="0" fontId="57" fillId="17" borderId="4" applyNumberFormat="0" applyAlignment="0" applyProtection="0"/>
    <xf numFmtId="0" fontId="78" fillId="50" borderId="3" applyNumberFormat="0" applyAlignment="0" applyProtection="0"/>
    <xf numFmtId="0" fontId="39" fillId="17" borderId="4" applyNumberFormat="0" applyAlignment="0" applyProtection="0"/>
    <xf numFmtId="0" fontId="79" fillId="52" borderId="5" applyNumberFormat="0" applyAlignment="0" applyProtection="0"/>
    <xf numFmtId="0" fontId="10" fillId="33" borderId="6" applyNumberFormat="0" applyAlignment="0" applyProtection="0"/>
    <xf numFmtId="0" fontId="10" fillId="33" borderId="6" applyNumberFormat="0" applyAlignment="0" applyProtection="0"/>
    <xf numFmtId="0" fontId="58" fillId="33" borderId="6" applyNumberFormat="0" applyAlignment="0" applyProtection="0"/>
    <xf numFmtId="0" fontId="58" fillId="33" borderId="6" applyNumberFormat="0" applyAlignment="0" applyProtection="0"/>
    <xf numFmtId="0" fontId="58" fillId="33" borderId="6" applyNumberFormat="0" applyAlignment="0" applyProtection="0"/>
    <xf numFmtId="0" fontId="80" fillId="52" borderId="5" applyNumberFormat="0" applyAlignment="0" applyProtection="0"/>
    <xf numFmtId="0" fontId="80" fillId="52" borderId="5" applyNumberFormat="0" applyAlignment="0" applyProtection="0"/>
    <xf numFmtId="0" fontId="40" fillId="33"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1" fillId="0" borderId="0" applyFont="0" applyFill="0" applyBorder="0" applyAlignment="0" applyProtection="0"/>
    <xf numFmtId="43" fontId="0" fillId="0" borderId="0" applyFont="0" applyFill="0" applyBorder="0" applyAlignment="0" applyProtection="0"/>
    <xf numFmtId="43" fontId="72" fillId="0" borderId="0" applyFont="0" applyFill="0" applyBorder="0" applyAlignment="0" applyProtection="0"/>
    <xf numFmtId="43" fontId="0" fillId="0" borderId="0" applyFont="0" applyFill="0" applyBorder="0" applyAlignment="0" applyProtection="0"/>
    <xf numFmtId="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7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81" fillId="0" borderId="0" applyFont="0" applyFill="0" applyBorder="0" applyAlignment="0" applyProtection="0"/>
    <xf numFmtId="184" fontId="24" fillId="0" borderId="0" applyFont="0" applyFill="0" applyBorder="0" applyAlignment="0" applyProtection="0"/>
    <xf numFmtId="0" fontId="24"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1" fillId="0" borderId="0" applyNumberFormat="0" applyFill="0" applyBorder="0" applyAlignment="0" applyProtection="0"/>
    <xf numFmtId="2" fontId="24" fillId="0" borderId="0" applyFont="0" applyFill="0" applyBorder="0" applyAlignment="0" applyProtection="0"/>
    <xf numFmtId="0" fontId="4" fillId="0" borderId="0" applyNumberFormat="0" applyFill="0" applyBorder="0" applyAlignment="0" applyProtection="0"/>
    <xf numFmtId="41" fontId="25" fillId="0" borderId="0" applyNumberFormat="0" applyFill="0" applyBorder="0" applyAlignment="0" applyProtection="0"/>
    <xf numFmtId="0" fontId="84" fillId="5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42" fillId="10" borderId="0" applyNumberFormat="0" applyBorder="0" applyAlignment="0" applyProtection="0"/>
    <xf numFmtId="0" fontId="0" fillId="0" borderId="0">
      <alignment/>
      <protection/>
    </xf>
    <xf numFmtId="0" fontId="0" fillId="0" borderId="0">
      <alignment/>
      <protection/>
    </xf>
    <xf numFmtId="41" fontId="26" fillId="54" borderId="0" applyNumberFormat="0" applyBorder="0" applyAlignment="0" applyProtection="0"/>
    <xf numFmtId="0" fontId="8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87" fillId="0" borderId="7" applyNumberFormat="0" applyFill="0" applyAlignment="0" applyProtection="0"/>
    <xf numFmtId="0" fontId="32" fillId="0" borderId="9" applyNumberFormat="0" applyFill="0" applyAlignment="0" applyProtection="0"/>
    <xf numFmtId="0" fontId="88" fillId="0" borderId="10" applyNumberFormat="0" applyFill="0" applyAlignment="0" applyProtection="0"/>
    <xf numFmtId="0" fontId="28" fillId="0" borderId="11" applyNumberFormat="0" applyFill="0" applyAlignment="0" applyProtection="0"/>
    <xf numFmtId="0" fontId="28" fillId="0" borderId="8" applyNumberFormat="0" applyFill="0" applyAlignment="0" applyProtection="0"/>
    <xf numFmtId="0" fontId="62" fillId="0" borderId="11" applyNumberFormat="0" applyFill="0" applyAlignment="0" applyProtection="0"/>
    <xf numFmtId="0" fontId="28" fillId="0" borderId="8" applyNumberFormat="0" applyFill="0" applyAlignment="0" applyProtection="0"/>
    <xf numFmtId="0" fontId="62" fillId="0" borderId="11" applyNumberFormat="0" applyFill="0" applyAlignment="0" applyProtection="0"/>
    <xf numFmtId="0" fontId="89" fillId="0" borderId="10" applyNumberFormat="0" applyFill="0" applyAlignment="0" applyProtection="0"/>
    <xf numFmtId="0" fontId="33" fillId="0" borderId="11" applyNumberFormat="0" applyFill="0" applyAlignment="0" applyProtection="0"/>
    <xf numFmtId="0" fontId="90"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91" fillId="0" borderId="12" applyNumberFormat="0" applyFill="0" applyAlignment="0" applyProtection="0"/>
    <xf numFmtId="0" fontId="34" fillId="0" borderId="14" applyNumberFormat="0" applyFill="0" applyAlignment="0" applyProtection="0"/>
    <xf numFmtId="0" fontId="9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1" fillId="0" borderId="0" applyNumberForma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92" fillId="55" borderId="3" applyNumberFormat="0" applyAlignment="0" applyProtection="0"/>
    <xf numFmtId="0" fontId="13" fillId="21" borderId="4" applyNumberFormat="0" applyAlignment="0" applyProtection="0"/>
    <xf numFmtId="0" fontId="13" fillId="17" borderId="4" applyNumberFormat="0" applyAlignment="0" applyProtection="0"/>
    <xf numFmtId="0" fontId="13" fillId="17" borderId="4" applyNumberFormat="0" applyAlignment="0" applyProtection="0"/>
    <xf numFmtId="0" fontId="64" fillId="3" borderId="4" applyNumberFormat="0" applyAlignment="0" applyProtection="0"/>
    <xf numFmtId="0" fontId="13" fillId="17" borderId="4" applyNumberFormat="0" applyAlignment="0" applyProtection="0"/>
    <xf numFmtId="0" fontId="64" fillId="3" borderId="4" applyNumberFormat="0" applyAlignment="0" applyProtection="0"/>
    <xf numFmtId="0" fontId="64" fillId="3" borderId="4" applyNumberFormat="0" applyAlignment="0" applyProtection="0"/>
    <xf numFmtId="0" fontId="64" fillId="3" borderId="4" applyNumberFormat="0" applyAlignment="0" applyProtection="0"/>
    <xf numFmtId="0" fontId="93" fillId="55" borderId="3" applyNumberFormat="0" applyAlignment="0" applyProtection="0"/>
    <xf numFmtId="0" fontId="93" fillId="55" borderId="3" applyNumberFormat="0" applyAlignment="0" applyProtection="0"/>
    <xf numFmtId="0" fontId="64" fillId="3" borderId="4" applyNumberFormat="0" applyAlignment="0" applyProtection="0"/>
    <xf numFmtId="0" fontId="93" fillId="55" borderId="3" applyNumberFormat="0" applyAlignment="0" applyProtection="0"/>
    <xf numFmtId="0" fontId="43" fillId="3" borderId="4" applyNumberFormat="0" applyAlignment="0" applyProtection="0"/>
    <xf numFmtId="0" fontId="94" fillId="0" borderId="15" applyNumberFormat="0" applyFill="0" applyAlignment="0" applyProtection="0"/>
    <xf numFmtId="0" fontId="14" fillId="0" borderId="16" applyNumberFormat="0" applyFill="0" applyAlignment="0" applyProtection="0"/>
    <xf numFmtId="0" fontId="14"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95" fillId="0" borderId="15" applyNumberFormat="0" applyFill="0" applyAlignment="0" applyProtection="0"/>
    <xf numFmtId="0" fontId="95" fillId="0" borderId="15" applyNumberFormat="0" applyFill="0" applyAlignment="0" applyProtection="0"/>
    <xf numFmtId="0" fontId="44" fillId="0" borderId="16"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96" fillId="56" borderId="0" applyNumberFormat="0" applyBorder="0" applyAlignment="0" applyProtection="0"/>
    <xf numFmtId="0" fontId="15" fillId="21" borderId="0" applyNumberFormat="0" applyBorder="0" applyAlignment="0" applyProtection="0"/>
    <xf numFmtId="0" fontId="15" fillId="17" borderId="0" applyNumberFormat="0" applyBorder="0" applyAlignment="0" applyProtection="0"/>
    <xf numFmtId="0" fontId="66" fillId="21" borderId="0" applyNumberFormat="0" applyBorder="0" applyAlignment="0" applyProtection="0"/>
    <xf numFmtId="0" fontId="15" fillId="17" borderId="0" applyNumberFormat="0" applyBorder="0" applyAlignment="0" applyProtection="0"/>
    <xf numFmtId="0" fontId="66" fillId="21"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45" fillId="21" borderId="0" applyNumberFormat="0" applyBorder="0" applyAlignment="0" applyProtection="0"/>
    <xf numFmtId="3" fontId="0" fillId="0" borderId="0">
      <alignment/>
      <protection/>
    </xf>
    <xf numFmtId="189" fontId="0" fillId="0" borderId="0">
      <alignment/>
      <protection/>
    </xf>
    <xf numFmtId="189" fontId="0" fillId="0" borderId="0">
      <alignment/>
      <protection/>
    </xf>
    <xf numFmtId="194" fontId="53" fillId="0" borderId="0">
      <alignment/>
      <protection/>
    </xf>
    <xf numFmtId="194" fontId="53" fillId="0" borderId="0">
      <alignment/>
      <protection/>
    </xf>
    <xf numFmtId="0" fontId="71" fillId="0" borderId="0">
      <alignment/>
      <protection/>
    </xf>
    <xf numFmtId="0" fontId="0" fillId="0" borderId="0">
      <alignment/>
      <protection/>
    </xf>
    <xf numFmtId="0" fontId="71" fillId="0" borderId="0">
      <alignment/>
      <protection/>
    </xf>
    <xf numFmtId="0" fontId="71" fillId="0" borderId="0">
      <alignment/>
      <protection/>
    </xf>
    <xf numFmtId="0" fontId="72" fillId="0" borderId="0">
      <alignment/>
      <protection/>
    </xf>
    <xf numFmtId="0" fontId="98" fillId="0" borderId="0">
      <alignment/>
      <protection/>
    </xf>
    <xf numFmtId="0" fontId="0"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191" fontId="2" fillId="0" borderId="0">
      <alignment/>
      <protection/>
    </xf>
    <xf numFmtId="0" fontId="71" fillId="0" borderId="0">
      <alignment/>
      <protection/>
    </xf>
    <xf numFmtId="0" fontId="0" fillId="0" borderId="0">
      <alignment/>
      <protection/>
    </xf>
    <xf numFmtId="191" fontId="2" fillId="0" borderId="0">
      <alignment/>
      <protection/>
    </xf>
    <xf numFmtId="191" fontId="2" fillId="0" borderId="0">
      <alignment/>
      <protection/>
    </xf>
    <xf numFmtId="191" fontId="2" fillId="0" borderId="0">
      <alignment/>
      <protection/>
    </xf>
    <xf numFmtId="0" fontId="0"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0" fontId="72" fillId="0" borderId="0">
      <alignment/>
      <protection/>
    </xf>
    <xf numFmtId="0" fontId="71" fillId="0" borderId="0">
      <alignment/>
      <protection/>
    </xf>
    <xf numFmtId="191" fontId="2" fillId="0" borderId="0">
      <alignment/>
      <protection/>
    </xf>
    <xf numFmtId="0" fontId="0" fillId="0" borderId="0">
      <alignment/>
      <protection/>
    </xf>
    <xf numFmtId="191" fontId="2" fillId="0" borderId="0">
      <alignment/>
      <protection/>
    </xf>
    <xf numFmtId="0" fontId="71" fillId="0" borderId="0">
      <alignment/>
      <protection/>
    </xf>
    <xf numFmtId="191"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0" fontId="0" fillId="0" borderId="0" applyNumberFormat="0" applyFill="0" applyBorder="0" applyAlignment="0" applyProtection="0"/>
    <xf numFmtId="0" fontId="7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191" fontId="2" fillId="0" borderId="0">
      <alignment/>
      <protection/>
    </xf>
    <xf numFmtId="3" fontId="0" fillId="0" borderId="0">
      <alignment/>
      <protection/>
    </xf>
    <xf numFmtId="0" fontId="71" fillId="0" borderId="0">
      <alignment/>
      <protection/>
    </xf>
    <xf numFmtId="3" fontId="0" fillId="0" borderId="0">
      <alignment/>
      <protection/>
    </xf>
    <xf numFmtId="3" fontId="0" fillId="0" borderId="0">
      <alignment/>
      <protection/>
    </xf>
    <xf numFmtId="0" fontId="0" fillId="0" borderId="0">
      <alignment/>
      <protection/>
    </xf>
    <xf numFmtId="191" fontId="2" fillId="0" borderId="0">
      <alignment/>
      <protection/>
    </xf>
    <xf numFmtId="191" fontId="2" fillId="0" borderId="0">
      <alignment/>
      <protection/>
    </xf>
    <xf numFmtId="0" fontId="72" fillId="0" borderId="0">
      <alignment/>
      <protection/>
    </xf>
    <xf numFmtId="0" fontId="23" fillId="0" borderId="0">
      <alignment/>
      <protection/>
    </xf>
    <xf numFmtId="0" fontId="72" fillId="0" borderId="0">
      <alignment/>
      <protection/>
    </xf>
    <xf numFmtId="0" fontId="72" fillId="0" borderId="0">
      <alignment/>
      <protection/>
    </xf>
    <xf numFmtId="0" fontId="0" fillId="0" borderId="0">
      <alignment/>
      <protection/>
    </xf>
    <xf numFmtId="0" fontId="72" fillId="0" borderId="0">
      <alignment/>
      <protection/>
    </xf>
    <xf numFmtId="0" fontId="0"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81" fillId="0" borderId="0">
      <alignment/>
      <protection/>
    </xf>
    <xf numFmtId="0" fontId="72" fillId="0" borderId="0">
      <alignment/>
      <protection/>
    </xf>
    <xf numFmtId="0" fontId="72" fillId="0" borderId="0">
      <alignment/>
      <protection/>
    </xf>
    <xf numFmtId="0" fontId="72"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57" borderId="17" applyNumberFormat="0" applyFont="0" applyAlignment="0" applyProtection="0"/>
    <xf numFmtId="0" fontId="0" fillId="9" borderId="18" applyNumberFormat="0" applyFont="0" applyAlignment="0" applyProtection="0"/>
    <xf numFmtId="0" fontId="0" fillId="9" borderId="19" applyNumberFormat="0" applyFont="0" applyAlignment="0" applyProtection="0"/>
    <xf numFmtId="0" fontId="0" fillId="9" borderId="19" applyNumberFormat="0" applyFont="0" applyAlignment="0" applyProtection="0"/>
    <xf numFmtId="0" fontId="0" fillId="9" borderId="18" applyNumberFormat="0" applyFont="0" applyAlignment="0" applyProtection="0"/>
    <xf numFmtId="0" fontId="0" fillId="9" borderId="19" applyNumberFormat="0" applyFont="0" applyAlignment="0" applyProtection="0"/>
    <xf numFmtId="0" fontId="0" fillId="9" borderId="18" applyNumberFormat="0" applyFont="0" applyAlignment="0" applyProtection="0"/>
    <xf numFmtId="0" fontId="0" fillId="9" borderId="18" applyNumberFormat="0" applyFont="0" applyAlignment="0" applyProtection="0"/>
    <xf numFmtId="0" fontId="0" fillId="9" borderId="18" applyNumberFormat="0" applyFont="0" applyAlignment="0" applyProtection="0"/>
    <xf numFmtId="0" fontId="72" fillId="57" borderId="17" applyNumberFormat="0" applyFont="0" applyAlignment="0" applyProtection="0"/>
    <xf numFmtId="0" fontId="72" fillId="57" borderId="17" applyNumberFormat="0" applyFont="0" applyAlignment="0" applyProtection="0"/>
    <xf numFmtId="0" fontId="0" fillId="9" borderId="18" applyNumberFormat="0" applyFont="0" applyAlignment="0" applyProtection="0"/>
    <xf numFmtId="0" fontId="72" fillId="57" borderId="17" applyNumberFormat="0" applyFont="0" applyAlignment="0" applyProtection="0"/>
    <xf numFmtId="0" fontId="0" fillId="9" borderId="18" applyNumberFormat="0" applyFont="0" applyAlignment="0" applyProtection="0"/>
    <xf numFmtId="0" fontId="100" fillId="50" borderId="20" applyNumberFormat="0" applyAlignment="0" applyProtection="0"/>
    <xf numFmtId="0" fontId="16" fillId="51" borderId="21" applyNumberFormat="0" applyAlignment="0" applyProtection="0"/>
    <xf numFmtId="0" fontId="16" fillId="51" borderId="21" applyNumberFormat="0" applyAlignment="0" applyProtection="0"/>
    <xf numFmtId="0" fontId="16" fillId="51" borderId="21" applyNumberFormat="0" applyAlignment="0" applyProtection="0"/>
    <xf numFmtId="0" fontId="67" fillId="17" borderId="21" applyNumberFormat="0" applyAlignment="0" applyProtection="0"/>
    <xf numFmtId="0" fontId="67" fillId="17" borderId="21" applyNumberFormat="0" applyAlignment="0" applyProtection="0"/>
    <xf numFmtId="0" fontId="67" fillId="17" borderId="21" applyNumberFormat="0" applyAlignment="0" applyProtection="0"/>
    <xf numFmtId="0" fontId="67" fillId="17" borderId="21" applyNumberFormat="0" applyAlignment="0" applyProtection="0"/>
    <xf numFmtId="0" fontId="101" fillId="50" borderId="20" applyNumberFormat="0" applyAlignment="0" applyProtection="0"/>
    <xf numFmtId="0" fontId="101" fillId="50" borderId="20" applyNumberFormat="0" applyAlignment="0" applyProtection="0"/>
    <xf numFmtId="0" fontId="67" fillId="17" borderId="21" applyNumberFormat="0" applyAlignment="0" applyProtection="0"/>
    <xf numFmtId="0" fontId="101" fillId="50" borderId="20" applyNumberFormat="0" applyAlignment="0" applyProtection="0"/>
    <xf numFmtId="0" fontId="46" fillId="17" borderId="2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1" fillId="0" borderId="0" applyFont="0" applyFill="0" applyBorder="0" applyAlignment="0" applyProtection="0"/>
    <xf numFmtId="9" fontId="0" fillId="0" borderId="0" applyFont="0" applyFill="0" applyBorder="0" applyAlignment="0" applyProtection="0"/>
    <xf numFmtId="9" fontId="7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2" fillId="0" borderId="0" applyFont="0" applyFill="0" applyBorder="0" applyAlignment="0" applyProtection="0"/>
    <xf numFmtId="0" fontId="10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2" fillId="0" borderId="0" applyNumberFormat="0" applyFill="0" applyBorder="0" applyAlignment="0" applyProtection="0"/>
    <xf numFmtId="0" fontId="35" fillId="0" borderId="0" applyNumberFormat="0" applyFill="0" applyBorder="0" applyAlignment="0" applyProtection="0"/>
    <xf numFmtId="41" fontId="25" fillId="0" borderId="22" applyNumberFormat="0" applyFont="0" applyFill="0" applyAlignment="0" applyProtection="0"/>
    <xf numFmtId="41" fontId="25" fillId="0" borderId="22" applyNumberFormat="0" applyFont="0" applyFill="0" applyAlignment="0" applyProtection="0"/>
    <xf numFmtId="0" fontId="103" fillId="0" borderId="23"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104" fillId="0" borderId="23" applyNumberFormat="0" applyFill="0" applyAlignment="0" applyProtection="0"/>
    <xf numFmtId="0" fontId="104" fillId="0" borderId="23" applyNumberFormat="0" applyFill="0" applyAlignment="0" applyProtection="0"/>
    <xf numFmtId="0" fontId="55" fillId="0" borderId="25" applyNumberFormat="0" applyFill="0" applyAlignment="0" applyProtection="0"/>
    <xf numFmtId="0" fontId="104" fillId="0" borderId="23" applyNumberFormat="0" applyFill="0" applyAlignment="0" applyProtection="0"/>
    <xf numFmtId="0" fontId="47" fillId="0" borderId="25" applyNumberFormat="0" applyFill="0" applyAlignment="0" applyProtection="0"/>
    <xf numFmtId="41" fontId="0" fillId="0" borderId="26" applyNumberFormat="0" applyFont="0" applyFill="0" applyAlignment="0" applyProtection="0"/>
    <xf numFmtId="41" fontId="0" fillId="0" borderId="26" applyNumberFormat="0" applyFont="0" applyFill="0" applyAlignment="0" applyProtection="0"/>
    <xf numFmtId="3" fontId="0" fillId="0" borderId="0">
      <alignment/>
      <protection/>
    </xf>
    <xf numFmtId="3" fontId="0" fillId="0" borderId="0">
      <alignment/>
      <protection/>
    </xf>
    <xf numFmtId="0" fontId="10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0" xfId="0" applyAlignment="1">
      <alignment horizontal="center" wrapText="1"/>
    </xf>
    <xf numFmtId="0" fontId="0" fillId="0" borderId="0" xfId="0" applyAlignment="1">
      <alignment horizontal="left" wrapText="1"/>
    </xf>
    <xf numFmtId="0" fontId="1" fillId="0" borderId="0" xfId="0" applyFont="1" applyAlignment="1">
      <alignment/>
    </xf>
    <xf numFmtId="164" fontId="0" fillId="0" borderId="0" xfId="0" applyNumberFormat="1" applyAlignment="1">
      <alignment/>
    </xf>
    <xf numFmtId="10"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 fontId="0" fillId="0" borderId="0" xfId="0" applyNumberFormat="1" applyAlignment="1">
      <alignment/>
    </xf>
    <xf numFmtId="1" fontId="0" fillId="0" borderId="0" xfId="0" applyNumberFormat="1" applyAlignment="1">
      <alignment horizontal="right"/>
    </xf>
    <xf numFmtId="0" fontId="0" fillId="0" borderId="0" xfId="0" applyFont="1" applyAlignment="1">
      <alignment/>
    </xf>
    <xf numFmtId="164" fontId="0" fillId="0" borderId="0" xfId="0" applyNumberFormat="1" applyFont="1" applyAlignment="1">
      <alignment/>
    </xf>
    <xf numFmtId="10" fontId="0" fillId="0" borderId="0" xfId="0" applyNumberFormat="1" applyFont="1" applyAlignment="1">
      <alignment/>
    </xf>
    <xf numFmtId="3" fontId="0" fillId="0" borderId="0" xfId="0" applyNumberFormat="1" applyAlignment="1">
      <alignment/>
    </xf>
    <xf numFmtId="17" fontId="0" fillId="0" borderId="0" xfId="0" applyNumberFormat="1" applyFont="1" applyAlignment="1">
      <alignment/>
    </xf>
    <xf numFmtId="0" fontId="19" fillId="0" borderId="0" xfId="0" applyFont="1" applyAlignment="1">
      <alignment horizontal="center" vertical="center" wrapText="1"/>
    </xf>
    <xf numFmtId="0" fontId="20" fillId="0" borderId="0" xfId="0" applyFont="1" applyAlignment="1">
      <alignment/>
    </xf>
    <xf numFmtId="0" fontId="20" fillId="0" borderId="0" xfId="0" applyFont="1" applyAlignment="1">
      <alignment horizontal="center" vertical="center" wrapText="1"/>
    </xf>
    <xf numFmtId="172" fontId="20" fillId="0" borderId="0" xfId="0" applyNumberFormat="1" applyFont="1" applyAlignment="1">
      <alignment horizontal="center" vertical="top" wrapText="1"/>
    </xf>
    <xf numFmtId="0" fontId="19" fillId="0" borderId="0" xfId="0" applyFont="1" applyAlignment="1">
      <alignment vertical="top" wrapText="1"/>
    </xf>
    <xf numFmtId="0" fontId="20" fillId="0" borderId="0" xfId="0" applyFont="1" applyAlignment="1">
      <alignment horizontal="center" vertical="top" wrapText="1"/>
    </xf>
    <xf numFmtId="173" fontId="20" fillId="0" borderId="0" xfId="0" applyNumberFormat="1" applyFont="1" applyAlignment="1">
      <alignment horizontal="center" vertical="top" wrapText="1"/>
    </xf>
    <xf numFmtId="174" fontId="20" fillId="0" borderId="0" xfId="0" applyNumberFormat="1" applyFont="1" applyAlignment="1">
      <alignment horizontal="center" vertical="top" wrapText="1"/>
    </xf>
    <xf numFmtId="0" fontId="22" fillId="0" borderId="0" xfId="0" applyFont="1" applyAlignment="1">
      <alignment horizontal="center"/>
    </xf>
    <xf numFmtId="0" fontId="22" fillId="0" borderId="0" xfId="0" applyFont="1" applyAlignment="1">
      <alignment/>
    </xf>
    <xf numFmtId="173" fontId="22" fillId="0" borderId="0" xfId="0" applyNumberFormat="1" applyFont="1" applyAlignment="1">
      <alignment horizontal="center"/>
    </xf>
    <xf numFmtId="173" fontId="22" fillId="0" borderId="0" xfId="266" applyNumberFormat="1" applyFont="1" applyAlignment="1">
      <alignment horizontal="center"/>
    </xf>
    <xf numFmtId="0" fontId="22" fillId="0" borderId="0" xfId="0" applyFont="1" applyAlignment="1">
      <alignment horizontal="center"/>
    </xf>
    <xf numFmtId="0" fontId="21" fillId="0" borderId="0" xfId="0" applyFont="1" applyAlignment="1">
      <alignment/>
    </xf>
    <xf numFmtId="173" fontId="22" fillId="0" borderId="0" xfId="0" applyNumberFormat="1" applyFont="1" applyAlignment="1">
      <alignment horizontal="center"/>
    </xf>
    <xf numFmtId="0" fontId="0" fillId="0" borderId="0" xfId="0" applyFill="1" applyAlignment="1">
      <alignment/>
    </xf>
    <xf numFmtId="164" fontId="0" fillId="0" borderId="0" xfId="0" applyNumberFormat="1" applyFill="1" applyAlignment="1">
      <alignment/>
    </xf>
    <xf numFmtId="10" fontId="0" fillId="0" borderId="0" xfId="0" applyNumberFormat="1" applyFill="1" applyAlignment="1">
      <alignment/>
    </xf>
    <xf numFmtId="1" fontId="0" fillId="0" borderId="0" xfId="0" applyNumberFormat="1" applyFill="1" applyAlignment="1">
      <alignment horizontal="right"/>
    </xf>
    <xf numFmtId="166" fontId="0" fillId="0" borderId="0" xfId="0" applyNumberFormat="1" applyFill="1" applyAlignment="1">
      <alignment/>
    </xf>
    <xf numFmtId="0" fontId="20" fillId="0" borderId="0" xfId="0" applyFont="1" applyFill="1" applyAlignment="1">
      <alignment horizontal="center" vertical="center" wrapText="1"/>
    </xf>
    <xf numFmtId="170" fontId="0" fillId="0" borderId="0" xfId="0" applyNumberFormat="1" applyFill="1" applyAlignment="1">
      <alignment/>
    </xf>
    <xf numFmtId="10" fontId="0" fillId="0" borderId="0" xfId="0" applyNumberFormat="1" applyFill="1" applyAlignment="1">
      <alignment horizontal="center"/>
    </xf>
    <xf numFmtId="1" fontId="0" fillId="0" borderId="0" xfId="0" applyNumberFormat="1" applyFill="1" applyAlignment="1">
      <alignment/>
    </xf>
    <xf numFmtId="165" fontId="0" fillId="0" borderId="0" xfId="0" applyNumberFormat="1" applyFill="1" applyAlignment="1">
      <alignment/>
    </xf>
    <xf numFmtId="0" fontId="1" fillId="0" borderId="0" xfId="0" applyFont="1" applyAlignment="1">
      <alignment/>
    </xf>
    <xf numFmtId="15" fontId="0" fillId="0" borderId="0"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5" fillId="0" borderId="0" xfId="0" applyFont="1" applyAlignment="1">
      <alignment/>
    </xf>
    <xf numFmtId="0" fontId="0" fillId="0" borderId="0" xfId="0" applyFont="1" applyAlignment="1">
      <alignment horizontal="left"/>
    </xf>
    <xf numFmtId="0" fontId="3" fillId="0" borderId="0" xfId="335" applyAlignment="1" applyProtection="1">
      <alignment horizontal="left"/>
      <protection/>
    </xf>
    <xf numFmtId="0" fontId="0" fillId="0" borderId="0" xfId="0" applyAlignment="1">
      <alignment wrapText="1"/>
    </xf>
    <xf numFmtId="164" fontId="0" fillId="0" borderId="0" xfId="0" applyNumberFormat="1" applyFont="1" applyAlignment="1">
      <alignment/>
    </xf>
    <xf numFmtId="14" fontId="0" fillId="0" borderId="0" xfId="0" applyNumberFormat="1" applyFont="1" applyAlignment="1">
      <alignment/>
    </xf>
    <xf numFmtId="0" fontId="0" fillId="0" borderId="0" xfId="0" applyFill="1" applyAlignment="1">
      <alignment horizontal="left" wrapText="1"/>
    </xf>
    <xf numFmtId="0" fontId="1" fillId="0" borderId="0" xfId="0" applyFont="1" applyFill="1" applyAlignment="1">
      <alignment/>
    </xf>
    <xf numFmtId="44" fontId="0" fillId="0" borderId="0" xfId="263" applyFont="1" applyAlignment="1">
      <alignment/>
    </xf>
    <xf numFmtId="0" fontId="0" fillId="0" borderId="0" xfId="0" applyFont="1" applyAlignment="1">
      <alignment horizontal="center"/>
    </xf>
    <xf numFmtId="0" fontId="31" fillId="0" borderId="0" xfId="0" applyFont="1" applyAlignment="1">
      <alignment horizontal="center"/>
    </xf>
    <xf numFmtId="0" fontId="0" fillId="58" borderId="0" xfId="0" applyFont="1" applyFill="1" applyAlignment="1">
      <alignment horizontal="left" wrapText="1"/>
    </xf>
    <xf numFmtId="0" fontId="0" fillId="58" borderId="0" xfId="0" applyFill="1" applyAlignment="1">
      <alignment horizontal="left" wrapText="1"/>
    </xf>
    <xf numFmtId="0" fontId="3" fillId="0" borderId="0" xfId="335" applyAlignment="1" applyProtection="1">
      <alignment horizontal="center"/>
      <protection/>
    </xf>
    <xf numFmtId="0" fontId="0" fillId="0" borderId="0" xfId="0" applyFont="1" applyFill="1" applyAlignment="1">
      <alignment horizontal="left" wrapText="1"/>
    </xf>
    <xf numFmtId="0" fontId="0" fillId="0" borderId="0" xfId="0" applyFill="1" applyAlignment="1">
      <alignment horizontal="left" wrapText="1"/>
    </xf>
    <xf numFmtId="0" fontId="20" fillId="0" borderId="0" xfId="0" applyFont="1" applyAlignment="1">
      <alignment vertical="top" wrapText="1"/>
    </xf>
    <xf numFmtId="0" fontId="22" fillId="0" borderId="0" xfId="0" applyFont="1" applyAlignment="1">
      <alignment horizontal="center"/>
    </xf>
    <xf numFmtId="0" fontId="2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0" fontId="0" fillId="0" borderId="0" xfId="0" applyNumberFormat="1" applyFill="1" applyAlignment="1">
      <alignment horizontal="center"/>
    </xf>
    <xf numFmtId="0" fontId="20" fillId="0" borderId="0" xfId="0" applyFont="1" applyAlignment="1">
      <alignment horizontal="center" vertical="center" wrapText="1"/>
    </xf>
  </cellXfs>
  <cellStyles count="535">
    <cellStyle name="Normal" xfId="0"/>
    <cellStyle name="20% - Accent1" xfId="15"/>
    <cellStyle name="20% - Accent1 2" xfId="16"/>
    <cellStyle name="20% - Accent1 2 2" xfId="17"/>
    <cellStyle name="20% - Accent1 2 3" xfId="18"/>
    <cellStyle name="20% - Accent1 3" xfId="19"/>
    <cellStyle name="20% - Accent1 4" xfId="20"/>
    <cellStyle name="20% - Accent1 5" xfId="21"/>
    <cellStyle name="20% - Accent1 6" xfId="22"/>
    <cellStyle name="20% - Accent2" xfId="23"/>
    <cellStyle name="20% - Accent2 2" xfId="24"/>
    <cellStyle name="20% - Accent2 2 2" xfId="25"/>
    <cellStyle name="20% - Accent2 2 3" xfId="26"/>
    <cellStyle name="20% - Accent2 3" xfId="27"/>
    <cellStyle name="20% - Accent2 4" xfId="28"/>
    <cellStyle name="20% - Accent2 5" xfId="29"/>
    <cellStyle name="20% - Accent2 6" xfId="30"/>
    <cellStyle name="20% - Accent3" xfId="31"/>
    <cellStyle name="20% - Accent3 2" xfId="32"/>
    <cellStyle name="20% - Accent3 2 2" xfId="33"/>
    <cellStyle name="20% - Accent3 2 3" xfId="34"/>
    <cellStyle name="20% - Accent3 3" xfId="35"/>
    <cellStyle name="20% - Accent3 4" xfId="36"/>
    <cellStyle name="20% - Accent3 5" xfId="37"/>
    <cellStyle name="20% - Accent3 6" xfId="38"/>
    <cellStyle name="20% - Accent4" xfId="39"/>
    <cellStyle name="20% - Accent4 2" xfId="40"/>
    <cellStyle name="20% - Accent4 2 2" xfId="41"/>
    <cellStyle name="20% - Accent4 2 3" xfId="42"/>
    <cellStyle name="20% - Accent4 3" xfId="43"/>
    <cellStyle name="20% - Accent4 4" xfId="44"/>
    <cellStyle name="20% - Accent4 5" xfId="45"/>
    <cellStyle name="20% - Accent4 6" xfId="46"/>
    <cellStyle name="20% - Accent5" xfId="47"/>
    <cellStyle name="20% - Accent5 2" xfId="48"/>
    <cellStyle name="20% - Accent5 2 2" xfId="49"/>
    <cellStyle name="20% - Accent5 2 3" xfId="50"/>
    <cellStyle name="20% - Accent5 3" xfId="51"/>
    <cellStyle name="20% - Accent5 4" xfId="52"/>
    <cellStyle name="20% - Accent5 5" xfId="53"/>
    <cellStyle name="20% - Accent5 6" xfId="54"/>
    <cellStyle name="20% - Accent6" xfId="55"/>
    <cellStyle name="20% - Accent6 2" xfId="56"/>
    <cellStyle name="20% - Accent6 2 2" xfId="57"/>
    <cellStyle name="20% - Accent6 2 3" xfId="58"/>
    <cellStyle name="20% - Accent6 3" xfId="59"/>
    <cellStyle name="20% - Accent6 4" xfId="60"/>
    <cellStyle name="20% - Accent6 5" xfId="61"/>
    <cellStyle name="20% - Accent6 6" xfId="62"/>
    <cellStyle name="40% - Accent1" xfId="63"/>
    <cellStyle name="40% - Accent1 2" xfId="64"/>
    <cellStyle name="40% - Accent1 2 2" xfId="65"/>
    <cellStyle name="40% - Accent1 2 3" xfId="66"/>
    <cellStyle name="40% - Accent1 2 4" xfId="67"/>
    <cellStyle name="40% - Accent1 3" xfId="68"/>
    <cellStyle name="40% - Accent1 4" xfId="69"/>
    <cellStyle name="40% - Accent1 5" xfId="70"/>
    <cellStyle name="40% - Accent1 6" xfId="71"/>
    <cellStyle name="40% - Accent2" xfId="72"/>
    <cellStyle name="40% - Accent2 2" xfId="73"/>
    <cellStyle name="40% - Accent2 2 2" xfId="74"/>
    <cellStyle name="40% - Accent2 2 3" xfId="75"/>
    <cellStyle name="40% - Accent2 3" xfId="76"/>
    <cellStyle name="40% - Accent2 4" xfId="77"/>
    <cellStyle name="40% - Accent2 5" xfId="78"/>
    <cellStyle name="40% - Accent2 6" xfId="79"/>
    <cellStyle name="40% - Accent3" xfId="80"/>
    <cellStyle name="40% - Accent3 2" xfId="81"/>
    <cellStyle name="40% - Accent3 2 2" xfId="82"/>
    <cellStyle name="40% - Accent3 2 3" xfId="83"/>
    <cellStyle name="40% - Accent3 2 4" xfId="84"/>
    <cellStyle name="40% - Accent3 3" xfId="85"/>
    <cellStyle name="40% - Accent3 4" xfId="86"/>
    <cellStyle name="40% - Accent3 5" xfId="87"/>
    <cellStyle name="40% - Accent3 6" xfId="88"/>
    <cellStyle name="40% - Accent4" xfId="89"/>
    <cellStyle name="40% - Accent4 2" xfId="90"/>
    <cellStyle name="40% - Accent4 2 2" xfId="91"/>
    <cellStyle name="40% - Accent4 2 3" xfId="92"/>
    <cellStyle name="40% - Accent4 2 4" xfId="93"/>
    <cellStyle name="40% - Accent4 3" xfId="94"/>
    <cellStyle name="40% - Accent4 4" xfId="95"/>
    <cellStyle name="40% - Accent4 5" xfId="96"/>
    <cellStyle name="40% - Accent4 6" xfId="97"/>
    <cellStyle name="40% - Accent5" xfId="98"/>
    <cellStyle name="40% - Accent5 2" xfId="99"/>
    <cellStyle name="40% - Accent5 2 2" xfId="100"/>
    <cellStyle name="40% - Accent5 2 3" xfId="101"/>
    <cellStyle name="40% - Accent5 3" xfId="102"/>
    <cellStyle name="40% - Accent5 4" xfId="103"/>
    <cellStyle name="40% - Accent5 5" xfId="104"/>
    <cellStyle name="40% - Accent5 6" xfId="105"/>
    <cellStyle name="40% - Accent6" xfId="106"/>
    <cellStyle name="40% - Accent6 2" xfId="107"/>
    <cellStyle name="40% - Accent6 2 2" xfId="108"/>
    <cellStyle name="40% - Accent6 2 3" xfId="109"/>
    <cellStyle name="40% - Accent6 2 4" xfId="110"/>
    <cellStyle name="40% - Accent6 3" xfId="111"/>
    <cellStyle name="40% - Accent6 4" xfId="112"/>
    <cellStyle name="40% - Accent6 5" xfId="113"/>
    <cellStyle name="40% - Accent6 6" xfId="114"/>
    <cellStyle name="60% - Accent1" xfId="115"/>
    <cellStyle name="60% - Accent1 2" xfId="116"/>
    <cellStyle name="60% - Accent1 2 2" xfId="117"/>
    <cellStyle name="60% - Accent1 2 3" xfId="118"/>
    <cellStyle name="60% - Accent1 3" xfId="119"/>
    <cellStyle name="60% - Accent1 4" xfId="120"/>
    <cellStyle name="60% - Accent1 5" xfId="121"/>
    <cellStyle name="60% - Accent1 6" xfId="122"/>
    <cellStyle name="60% - Accent2" xfId="123"/>
    <cellStyle name="60% - Accent2 2" xfId="124"/>
    <cellStyle name="60% - Accent2 2 2" xfId="125"/>
    <cellStyle name="60% - Accent2 2 3" xfId="126"/>
    <cellStyle name="60% - Accent2 3" xfId="127"/>
    <cellStyle name="60% - Accent2 4" xfId="128"/>
    <cellStyle name="60% - Accent2 5" xfId="129"/>
    <cellStyle name="60% - Accent2 6" xfId="130"/>
    <cellStyle name="60% - Accent3" xfId="131"/>
    <cellStyle name="60% - Accent3 2" xfId="132"/>
    <cellStyle name="60% - Accent3 2 2" xfId="133"/>
    <cellStyle name="60% - Accent3 2 3" xfId="134"/>
    <cellStyle name="60% - Accent3 2 4" xfId="135"/>
    <cellStyle name="60% - Accent3 3" xfId="136"/>
    <cellStyle name="60% - Accent3 4" xfId="137"/>
    <cellStyle name="60% - Accent3 5" xfId="138"/>
    <cellStyle name="60% - Accent3 6" xfId="139"/>
    <cellStyle name="60% - Accent4" xfId="140"/>
    <cellStyle name="60% - Accent4 2" xfId="141"/>
    <cellStyle name="60% - Accent4 2 2" xfId="142"/>
    <cellStyle name="60% - Accent4 2 3" xfId="143"/>
    <cellStyle name="60% - Accent4 2 4" xfId="144"/>
    <cellStyle name="60% - Accent4 3" xfId="145"/>
    <cellStyle name="60% - Accent4 4" xfId="146"/>
    <cellStyle name="60% - Accent4 5" xfId="147"/>
    <cellStyle name="60% - Accent4 6" xfId="148"/>
    <cellStyle name="60% - Accent5" xfId="149"/>
    <cellStyle name="60% - Accent5 2" xfId="150"/>
    <cellStyle name="60% - Accent5 2 2" xfId="151"/>
    <cellStyle name="60% - Accent5 2 3" xfId="152"/>
    <cellStyle name="60% - Accent5 3" xfId="153"/>
    <cellStyle name="60% - Accent5 4" xfId="154"/>
    <cellStyle name="60% - Accent5 5" xfId="155"/>
    <cellStyle name="60% - Accent5 6" xfId="156"/>
    <cellStyle name="60% - Accent6" xfId="157"/>
    <cellStyle name="60% - Accent6 2" xfId="158"/>
    <cellStyle name="60% - Accent6 2 2" xfId="159"/>
    <cellStyle name="60% - Accent6 2 3" xfId="160"/>
    <cellStyle name="60% - Accent6 3" xfId="161"/>
    <cellStyle name="60% - Accent6 4" xfId="162"/>
    <cellStyle name="60% - Accent6 5" xfId="163"/>
    <cellStyle name="60% - Accent6 6" xfId="164"/>
    <cellStyle name="ac" xfId="165"/>
    <cellStyle name="Accent1" xfId="166"/>
    <cellStyle name="Accent1 2" xfId="167"/>
    <cellStyle name="Accent1 2 2" xfId="168"/>
    <cellStyle name="Accent1 2 3" xfId="169"/>
    <cellStyle name="Accent1 3" xfId="170"/>
    <cellStyle name="Accent1 4" xfId="171"/>
    <cellStyle name="Accent1 5" xfId="172"/>
    <cellStyle name="Accent1 6" xfId="173"/>
    <cellStyle name="Accent2" xfId="174"/>
    <cellStyle name="Accent2 2" xfId="175"/>
    <cellStyle name="Accent2 2 2" xfId="176"/>
    <cellStyle name="Accent2 2 3" xfId="177"/>
    <cellStyle name="Accent2 3" xfId="178"/>
    <cellStyle name="Accent2 4" xfId="179"/>
    <cellStyle name="Accent2 5" xfId="180"/>
    <cellStyle name="Accent2 6" xfId="181"/>
    <cellStyle name="Accent3" xfId="182"/>
    <cellStyle name="Accent3 2" xfId="183"/>
    <cellStyle name="Accent3 2 2" xfId="184"/>
    <cellStyle name="Accent3 2 3" xfId="185"/>
    <cellStyle name="Accent3 3" xfId="186"/>
    <cellStyle name="Accent3 4" xfId="187"/>
    <cellStyle name="Accent3 5" xfId="188"/>
    <cellStyle name="Accent3 6" xfId="189"/>
    <cellStyle name="Accent4" xfId="190"/>
    <cellStyle name="Accent4 2" xfId="191"/>
    <cellStyle name="Accent4 2 2" xfId="192"/>
    <cellStyle name="Accent4 2 3" xfId="193"/>
    <cellStyle name="Accent4 3" xfId="194"/>
    <cellStyle name="Accent4 4" xfId="195"/>
    <cellStyle name="Accent4 5" xfId="196"/>
    <cellStyle name="Accent4 6" xfId="197"/>
    <cellStyle name="Accent5" xfId="198"/>
    <cellStyle name="Accent5 2" xfId="199"/>
    <cellStyle name="Accent5 2 2" xfId="200"/>
    <cellStyle name="Accent5 2 3" xfId="201"/>
    <cellStyle name="Accent5 3" xfId="202"/>
    <cellStyle name="Accent5 4" xfId="203"/>
    <cellStyle name="Accent5 5" xfId="204"/>
    <cellStyle name="Accent5 6" xfId="205"/>
    <cellStyle name="Accent6" xfId="206"/>
    <cellStyle name="Accent6 2" xfId="207"/>
    <cellStyle name="Accent6 2 2" xfId="208"/>
    <cellStyle name="Accent6 2 3" xfId="209"/>
    <cellStyle name="Accent6 3" xfId="210"/>
    <cellStyle name="Accent6 4" xfId="211"/>
    <cellStyle name="Accent6 5" xfId="212"/>
    <cellStyle name="Accent6 6" xfId="213"/>
    <cellStyle name="assumption" xfId="214"/>
    <cellStyle name="assumption 2" xfId="215"/>
    <cellStyle name="assumption 3" xfId="216"/>
    <cellStyle name="assumptions" xfId="217"/>
    <cellStyle name="assumptions 2" xfId="218"/>
    <cellStyle name="B" xfId="219"/>
    <cellStyle name="B 2" xfId="220"/>
    <cellStyle name="Bad" xfId="221"/>
    <cellStyle name="Bad 2" xfId="222"/>
    <cellStyle name="Bad 2 2" xfId="223"/>
    <cellStyle name="Bad 2 3" xfId="224"/>
    <cellStyle name="Bad 3" xfId="225"/>
    <cellStyle name="Bad 4" xfId="226"/>
    <cellStyle name="Bad 5" xfId="227"/>
    <cellStyle name="Bad 6" xfId="228"/>
    <cellStyle name="Blue" xfId="229"/>
    <cellStyle name="Calculation" xfId="230"/>
    <cellStyle name="Calculation 2" xfId="231"/>
    <cellStyle name="Calculation 2 2" xfId="232"/>
    <cellStyle name="Calculation 2 3" xfId="233"/>
    <cellStyle name="Calculation 2 4" xfId="234"/>
    <cellStyle name="Calculation 3" xfId="235"/>
    <cellStyle name="Calculation 3 2" xfId="236"/>
    <cellStyle name="Calculation 3 3" xfId="237"/>
    <cellStyle name="Calculation 4" xfId="238"/>
    <cellStyle name="Calculation 4 2" xfId="239"/>
    <cellStyle name="Calculation 4 3" xfId="240"/>
    <cellStyle name="Calculation 5" xfId="241"/>
    <cellStyle name="Calculation 6" xfId="242"/>
    <cellStyle name="Check Cell" xfId="243"/>
    <cellStyle name="Check Cell 2" xfId="244"/>
    <cellStyle name="Check Cell 2 2" xfId="245"/>
    <cellStyle name="Check Cell 2 3" xfId="246"/>
    <cellStyle name="Check Cell 3" xfId="247"/>
    <cellStyle name="Check Cell 3 2" xfId="248"/>
    <cellStyle name="Check Cell 4" xfId="249"/>
    <cellStyle name="Check Cell 5" xfId="250"/>
    <cellStyle name="Check Cell 6" xfId="251"/>
    <cellStyle name="Comma" xfId="252"/>
    <cellStyle name="Comma [0]" xfId="253"/>
    <cellStyle name="Comma 2" xfId="254"/>
    <cellStyle name="Comma 2 2" xfId="255"/>
    <cellStyle name="Comma 2 3" xfId="256"/>
    <cellStyle name="Comma 3" xfId="257"/>
    <cellStyle name="Comma 4" xfId="258"/>
    <cellStyle name="Comma 4 2" xfId="259"/>
    <cellStyle name="Comma 5" xfId="260"/>
    <cellStyle name="Comma 6" xfId="261"/>
    <cellStyle name="Comma0" xfId="262"/>
    <cellStyle name="Currency" xfId="263"/>
    <cellStyle name="Currency [0]" xfId="264"/>
    <cellStyle name="Currency 10" xfId="265"/>
    <cellStyle name="Currency 2" xfId="266"/>
    <cellStyle name="Currency 2 2" xfId="267"/>
    <cellStyle name="Currency 2 3" xfId="268"/>
    <cellStyle name="Currency 3" xfId="269"/>
    <cellStyle name="Currency 3 2" xfId="270"/>
    <cellStyle name="Currency 3 3" xfId="271"/>
    <cellStyle name="Currency 4" xfId="272"/>
    <cellStyle name="Currency 4 2" xfId="273"/>
    <cellStyle name="Currency 5" xfId="274"/>
    <cellStyle name="Currency 5 2" xfId="275"/>
    <cellStyle name="Currency 6" xfId="276"/>
    <cellStyle name="Currency 7" xfId="277"/>
    <cellStyle name="Currency 8" xfId="278"/>
    <cellStyle name="Currency 9" xfId="279"/>
    <cellStyle name="Currency0" xfId="280"/>
    <cellStyle name="Date" xfId="281"/>
    <cellStyle name="Explanatory Text" xfId="282"/>
    <cellStyle name="Explanatory Text 2" xfId="283"/>
    <cellStyle name="Explanatory Text 2 2" xfId="284"/>
    <cellStyle name="Explanatory Text 2 3" xfId="285"/>
    <cellStyle name="Explanatory Text 3" xfId="286"/>
    <cellStyle name="Explanatory Text 4" xfId="287"/>
    <cellStyle name="Explanatory Text 5" xfId="288"/>
    <cellStyle name="Explanatory Text 6" xfId="289"/>
    <cellStyle name="Fixed" xfId="290"/>
    <cellStyle name="Followed Hyperlink" xfId="291"/>
    <cellStyle name="Given" xfId="292"/>
    <cellStyle name="Good" xfId="293"/>
    <cellStyle name="Good 2" xfId="294"/>
    <cellStyle name="Good 2 2" xfId="295"/>
    <cellStyle name="Good 2 3" xfId="296"/>
    <cellStyle name="Good 3" xfId="297"/>
    <cellStyle name="Good 4" xfId="298"/>
    <cellStyle name="Good 5" xfId="299"/>
    <cellStyle name="Good 6" xfId="300"/>
    <cellStyle name="gs]&#13;&#10;Window=-3,49,640,407, , ,3&#13;&#10;dir1=0,0,640,209,-1,-1,1,30,201,1808,254,C:\MSOFFICE\EXCEL\1997RATE\*.*&#13;&#10;dir9" xfId="301"/>
    <cellStyle name="gs]&#13;&#10;Window=-3,49,640,407, , ,3&#13;&#10;dir1=0,0,640,209,-1,-1,1,30,201,1808,254,C:\MSOFFICE\EXCEL\1997RATE\*.*&#13;&#10;dir9 2" xfId="302"/>
    <cellStyle name="header" xfId="303"/>
    <cellStyle name="Heading 1" xfId="304"/>
    <cellStyle name="Heading 1 2" xfId="305"/>
    <cellStyle name="Heading 1 2 2" xfId="306"/>
    <cellStyle name="Heading 1 2 3" xfId="307"/>
    <cellStyle name="Heading 1 3" xfId="308"/>
    <cellStyle name="Heading 1 4" xfId="309"/>
    <cellStyle name="Heading 1 5" xfId="310"/>
    <cellStyle name="Heading 2" xfId="311"/>
    <cellStyle name="Heading 2 2" xfId="312"/>
    <cellStyle name="Heading 2 2 2" xfId="313"/>
    <cellStyle name="Heading 2 2 3" xfId="314"/>
    <cellStyle name="Heading 2 2 4" xfId="315"/>
    <cellStyle name="Heading 2 3" xfId="316"/>
    <cellStyle name="Heading 2 4" xfId="317"/>
    <cellStyle name="Heading 2 5" xfId="318"/>
    <cellStyle name="Heading 3" xfId="319"/>
    <cellStyle name="Heading 3 2" xfId="320"/>
    <cellStyle name="Heading 3 2 2" xfId="321"/>
    <cellStyle name="Heading 3 2 3" xfId="322"/>
    <cellStyle name="Heading 3 2 4" xfId="323"/>
    <cellStyle name="Heading 3 2 5" xfId="324"/>
    <cellStyle name="Heading 3 3" xfId="325"/>
    <cellStyle name="Heading 3 4" xfId="326"/>
    <cellStyle name="Heading 3 5" xfId="327"/>
    <cellStyle name="Heading 4" xfId="328"/>
    <cellStyle name="Heading 4 2" xfId="329"/>
    <cellStyle name="Heading 4 2 2" xfId="330"/>
    <cellStyle name="Heading 4 2 3" xfId="331"/>
    <cellStyle name="Heading 4 3" xfId="332"/>
    <cellStyle name="Heading 4 4" xfId="333"/>
    <cellStyle name="Heading 4 5" xfId="334"/>
    <cellStyle name="Hyperlink" xfId="335"/>
    <cellStyle name="Input" xfId="336"/>
    <cellStyle name="Input 2" xfId="337"/>
    <cellStyle name="Input 2 2" xfId="338"/>
    <cellStyle name="Input 2 3" xfId="339"/>
    <cellStyle name="Input 2 4" xfId="340"/>
    <cellStyle name="Input 2 5" xfId="341"/>
    <cellStyle name="Input 3" xfId="342"/>
    <cellStyle name="Input 3 2" xfId="343"/>
    <cellStyle name="Input 3 3" xfId="344"/>
    <cellStyle name="Input 4" xfId="345"/>
    <cellStyle name="Input 4 2" xfId="346"/>
    <cellStyle name="Input 4 3" xfId="347"/>
    <cellStyle name="Input 5" xfId="348"/>
    <cellStyle name="Input 6" xfId="349"/>
    <cellStyle name="Linked Cell" xfId="350"/>
    <cellStyle name="Linked Cell 2" xfId="351"/>
    <cellStyle name="Linked Cell 2 2" xfId="352"/>
    <cellStyle name="Linked Cell 2 3" xfId="353"/>
    <cellStyle name="Linked Cell 3" xfId="354"/>
    <cellStyle name="Linked Cell 4" xfId="355"/>
    <cellStyle name="Linked Cell 5" xfId="356"/>
    <cellStyle name="Linked Cell 6" xfId="357"/>
    <cellStyle name="Map Data Values" xfId="358"/>
    <cellStyle name="Map Distance" xfId="359"/>
    <cellStyle name="Map Legend" xfId="360"/>
    <cellStyle name="Map Object Names" xfId="361"/>
    <cellStyle name="Map Title" xfId="362"/>
    <cellStyle name="Milliers [0]_EDYAN" xfId="363"/>
    <cellStyle name="Milliers_EDYAN" xfId="364"/>
    <cellStyle name="Monétaire [0]_EDYAN" xfId="365"/>
    <cellStyle name="Monétaire_EDYAN" xfId="366"/>
    <cellStyle name="Neutral" xfId="367"/>
    <cellStyle name="Neutral 2" xfId="368"/>
    <cellStyle name="Neutral 2 2" xfId="369"/>
    <cellStyle name="Neutral 2 3" xfId="370"/>
    <cellStyle name="Neutral 2 4" xfId="371"/>
    <cellStyle name="Neutral 3" xfId="372"/>
    <cellStyle name="Neutral 4" xfId="373"/>
    <cellStyle name="Neutral 5" xfId="374"/>
    <cellStyle name="Neutral 6" xfId="375"/>
    <cellStyle name="Norma೬_USPS46022DAY" xfId="376"/>
    <cellStyle name="Normal - Style1" xfId="377"/>
    <cellStyle name="Normal - Style1 2" xfId="378"/>
    <cellStyle name="Normal - Style1 3" xfId="379"/>
    <cellStyle name="Normal - Style1 4" xfId="380"/>
    <cellStyle name="Normal 10" xfId="381"/>
    <cellStyle name="Normal 10 2" xfId="382"/>
    <cellStyle name="Normal 11" xfId="383"/>
    <cellStyle name="Normal 12" xfId="384"/>
    <cellStyle name="Normal 13" xfId="385"/>
    <cellStyle name="Normal 14" xfId="386"/>
    <cellStyle name="Normal 15" xfId="387"/>
    <cellStyle name="Normal 16" xfId="388"/>
    <cellStyle name="Normal 17" xfId="389"/>
    <cellStyle name="Normal 18" xfId="390"/>
    <cellStyle name="Normal 19" xfId="391"/>
    <cellStyle name="Normal 2" xfId="392"/>
    <cellStyle name="Normal 2 2" xfId="393"/>
    <cellStyle name="Normal 2 2 2" xfId="394"/>
    <cellStyle name="Normal 2 2 3" xfId="395"/>
    <cellStyle name="Normal 2 3" xfId="396"/>
    <cellStyle name="Normal 2 3 2" xfId="397"/>
    <cellStyle name="Normal 2 4" xfId="398"/>
    <cellStyle name="Normal 2 5" xfId="399"/>
    <cellStyle name="Normal 2 6" xfId="400"/>
    <cellStyle name="Normal 2_Comm Base S3" xfId="401"/>
    <cellStyle name="Normal 20" xfId="402"/>
    <cellStyle name="Normal 21" xfId="403"/>
    <cellStyle name="Normal 21 2" xfId="404"/>
    <cellStyle name="Normal 22" xfId="405"/>
    <cellStyle name="Normal 23" xfId="406"/>
    <cellStyle name="Normal 24" xfId="407"/>
    <cellStyle name="Normal 25" xfId="408"/>
    <cellStyle name="Normal 26" xfId="409"/>
    <cellStyle name="Normal 27" xfId="410"/>
    <cellStyle name="Normal 28" xfId="411"/>
    <cellStyle name="Normal 29" xfId="412"/>
    <cellStyle name="Normal 3" xfId="413"/>
    <cellStyle name="Normal 3 2" xfId="414"/>
    <cellStyle name="Normal 3 3" xfId="415"/>
    <cellStyle name="Normal 3 4" xfId="416"/>
    <cellStyle name="Normal 3 5" xfId="417"/>
    <cellStyle name="Normal 3 6" xfId="418"/>
    <cellStyle name="Normal 3_Comm Base S3" xfId="419"/>
    <cellStyle name="Normal 30" xfId="420"/>
    <cellStyle name="Normal 31" xfId="421"/>
    <cellStyle name="Normal 32" xfId="422"/>
    <cellStyle name="Normal 33" xfId="423"/>
    <cellStyle name="Normal 34" xfId="424"/>
    <cellStyle name="Normal 35" xfId="425"/>
    <cellStyle name="Normal 36" xfId="426"/>
    <cellStyle name="Normal 37" xfId="427"/>
    <cellStyle name="Normal 38" xfId="428"/>
    <cellStyle name="Normal 39" xfId="429"/>
    <cellStyle name="Normal 4" xfId="430"/>
    <cellStyle name="Normal 4 2" xfId="431"/>
    <cellStyle name="Normal 4 3" xfId="432"/>
    <cellStyle name="Normal 4 4" xfId="433"/>
    <cellStyle name="Normal 4 5" xfId="434"/>
    <cellStyle name="Normal 40" xfId="435"/>
    <cellStyle name="Normal 41" xfId="436"/>
    <cellStyle name="Normal 42" xfId="437"/>
    <cellStyle name="Normal 43" xfId="438"/>
    <cellStyle name="Normal 44" xfId="439"/>
    <cellStyle name="Normal 45" xfId="440"/>
    <cellStyle name="Normal 46" xfId="441"/>
    <cellStyle name="Normal 47" xfId="442"/>
    <cellStyle name="Normal 48" xfId="443"/>
    <cellStyle name="Normal 49" xfId="444"/>
    <cellStyle name="Normal 5" xfId="445"/>
    <cellStyle name="Normal 5 2" xfId="446"/>
    <cellStyle name="Normal 5 3" xfId="447"/>
    <cellStyle name="Normal 5 4" xfId="448"/>
    <cellStyle name="Normal 5 5" xfId="449"/>
    <cellStyle name="Normal 50" xfId="450"/>
    <cellStyle name="Normal 51" xfId="451"/>
    <cellStyle name="Normal 52" xfId="452"/>
    <cellStyle name="Normal 52 2" xfId="453"/>
    <cellStyle name="Normal 53" xfId="454"/>
    <cellStyle name="Normal 54" xfId="455"/>
    <cellStyle name="Normal 55" xfId="456"/>
    <cellStyle name="Normal 55 2" xfId="457"/>
    <cellStyle name="Normal 56" xfId="458"/>
    <cellStyle name="Normal 56 2" xfId="459"/>
    <cellStyle name="Normal 57" xfId="460"/>
    <cellStyle name="Normal 58" xfId="461"/>
    <cellStyle name="Normal 59" xfId="462"/>
    <cellStyle name="Normal 6" xfId="463"/>
    <cellStyle name="Normal 6 2" xfId="464"/>
    <cellStyle name="Normal 6 3" xfId="465"/>
    <cellStyle name="Normal 6 4" xfId="466"/>
    <cellStyle name="Normal 60" xfId="467"/>
    <cellStyle name="Normal 61" xfId="468"/>
    <cellStyle name="Normal 62" xfId="469"/>
    <cellStyle name="Normal 63" xfId="470"/>
    <cellStyle name="Normal 64" xfId="471"/>
    <cellStyle name="Normal 65" xfId="472"/>
    <cellStyle name="Normal 7" xfId="473"/>
    <cellStyle name="Normal 8" xfId="474"/>
    <cellStyle name="Normal 9" xfId="475"/>
    <cellStyle name="Note" xfId="476"/>
    <cellStyle name="Note 2" xfId="477"/>
    <cellStyle name="Note 2 2" xfId="478"/>
    <cellStyle name="Note 2 3" xfId="479"/>
    <cellStyle name="Note 2 4" xfId="480"/>
    <cellStyle name="Note 2 5" xfId="481"/>
    <cellStyle name="Note 3" xfId="482"/>
    <cellStyle name="Note 3 2" xfId="483"/>
    <cellStyle name="Note 3 3" xfId="484"/>
    <cellStyle name="Note 4" xfId="485"/>
    <cellStyle name="Note 4 2" xfId="486"/>
    <cellStyle name="Note 4 3" xfId="487"/>
    <cellStyle name="Note 5" xfId="488"/>
    <cellStyle name="Note 6" xfId="489"/>
    <cellStyle name="Output" xfId="490"/>
    <cellStyle name="Output 2" xfId="491"/>
    <cellStyle name="Output 2 2" xfId="492"/>
    <cellStyle name="Output 2 3" xfId="493"/>
    <cellStyle name="Output 2 4" xfId="494"/>
    <cellStyle name="Output 3" xfId="495"/>
    <cellStyle name="Output 3 2" xfId="496"/>
    <cellStyle name="Output 3 3" xfId="497"/>
    <cellStyle name="Output 4" xfId="498"/>
    <cellStyle name="Output 4 2" xfId="499"/>
    <cellStyle name="Output 4 3" xfId="500"/>
    <cellStyle name="Output 5" xfId="501"/>
    <cellStyle name="Output 6" xfId="502"/>
    <cellStyle name="Percent" xfId="503"/>
    <cellStyle name="Percent 2" xfId="504"/>
    <cellStyle name="Percent 2 2" xfId="505"/>
    <cellStyle name="Percent 2 3" xfId="506"/>
    <cellStyle name="Percent 2 4" xfId="507"/>
    <cellStyle name="Percent 3" xfId="508"/>
    <cellStyle name="Percent 3 2" xfId="509"/>
    <cellStyle name="Percent 4" xfId="510"/>
    <cellStyle name="Percent 5" xfId="511"/>
    <cellStyle name="Percent 6" xfId="512"/>
    <cellStyle name="Percent 7" xfId="513"/>
    <cellStyle name="Percent 7 2" xfId="514"/>
    <cellStyle name="Percent 8" xfId="515"/>
    <cellStyle name="Title" xfId="516"/>
    <cellStyle name="Title 2" xfId="517"/>
    <cellStyle name="Title 2 2" xfId="518"/>
    <cellStyle name="Title 2 3" xfId="519"/>
    <cellStyle name="Title 3" xfId="520"/>
    <cellStyle name="Title 4" xfId="521"/>
    <cellStyle name="Title 5" xfId="522"/>
    <cellStyle name="topline" xfId="523"/>
    <cellStyle name="topline 2" xfId="524"/>
    <cellStyle name="Total" xfId="525"/>
    <cellStyle name="Total 2" xfId="526"/>
    <cellStyle name="Total 2 2" xfId="527"/>
    <cellStyle name="Total 2 3" xfId="528"/>
    <cellStyle name="Total 2 4" xfId="529"/>
    <cellStyle name="Total 3" xfId="530"/>
    <cellStyle name="Total 3 2" xfId="531"/>
    <cellStyle name="Total 4" xfId="532"/>
    <cellStyle name="Total 4 2" xfId="533"/>
    <cellStyle name="Total 4 3" xfId="534"/>
    <cellStyle name="Total 5" xfId="535"/>
    <cellStyle name="Total 6" xfId="536"/>
    <cellStyle name="underscore" xfId="537"/>
    <cellStyle name="underscore 2" xfId="538"/>
    <cellStyle name="venu_x0010_ጻ" xfId="539"/>
    <cellStyle name="venu_x0010_ጻ 2" xfId="540"/>
    <cellStyle name="Warning Text" xfId="541"/>
    <cellStyle name="Warning Text 2" xfId="542"/>
    <cellStyle name="Warning Text 2 2" xfId="543"/>
    <cellStyle name="Warning Text 2 3" xfId="544"/>
    <cellStyle name="Warning Text 3" xfId="545"/>
    <cellStyle name="Warning Text 4" xfId="546"/>
    <cellStyle name="Warning Text 5" xfId="547"/>
    <cellStyle name="Warning Text 6" xfId="5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104775</xdr:rowOff>
    </xdr:from>
    <xdr:to>
      <xdr:col>9</xdr:col>
      <xdr:colOff>590550</xdr:colOff>
      <xdr:row>4</xdr:row>
      <xdr:rowOff>133350</xdr:rowOff>
    </xdr:to>
    <xdr:pic>
      <xdr:nvPicPr>
        <xdr:cNvPr id="1" name="Picture 1" descr="nfocuslogo"/>
        <xdr:cNvPicPr preferRelativeResize="1">
          <a:picLocks noChangeAspect="1"/>
        </xdr:cNvPicPr>
      </xdr:nvPicPr>
      <xdr:blipFill>
        <a:blip r:embed="rId1"/>
        <a:stretch>
          <a:fillRect/>
        </a:stretch>
      </xdr:blipFill>
      <xdr:spPr>
        <a:xfrm>
          <a:off x="6505575" y="104775"/>
          <a:ext cx="29813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focu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C12" sqref="C12"/>
    </sheetView>
  </sheetViews>
  <sheetFormatPr defaultColWidth="9.140625" defaultRowHeight="12.75"/>
  <cols>
    <col min="1" max="1" width="55.421875" style="0" bestFit="1" customWidth="1"/>
    <col min="2" max="2" width="12.57421875" style="0" customWidth="1"/>
    <col min="3" max="3" width="9.28125" style="0" bestFit="1" customWidth="1"/>
    <col min="4" max="4" width="10.421875" style="0" bestFit="1" customWidth="1"/>
  </cols>
  <sheetData>
    <row r="1" spans="1:12" ht="12.75">
      <c r="A1" t="s">
        <v>0</v>
      </c>
      <c r="B1" s="48" t="s">
        <v>117</v>
      </c>
      <c r="C1" s="48">
        <v>43122</v>
      </c>
      <c r="D1" t="s">
        <v>88</v>
      </c>
      <c r="F1" s="43"/>
      <c r="G1" s="43"/>
      <c r="H1" s="43"/>
      <c r="I1" s="43"/>
      <c r="J1" s="43"/>
      <c r="K1" s="43"/>
      <c r="L1" s="43"/>
    </row>
    <row r="2" spans="1:4" ht="12.75">
      <c r="A2" t="s">
        <v>1</v>
      </c>
      <c r="B2" s="6">
        <f>'Per Pound'!I26</f>
        <v>0</v>
      </c>
      <c r="C2" s="6">
        <f>'Per Pound'!J26</f>
        <v>0</v>
      </c>
      <c r="D2" s="5" t="e">
        <f aca="true" t="shared" si="0" ref="D2:D8">C2/B2-1</f>
        <v>#DIV/0!</v>
      </c>
    </row>
    <row r="3" spans="1:4" ht="12.75">
      <c r="A3" t="s">
        <v>2</v>
      </c>
      <c r="B3" s="6">
        <f>'Per Piece'!G44</f>
        <v>0</v>
      </c>
      <c r="C3" s="6">
        <f>'Per Piece'!H44</f>
        <v>0</v>
      </c>
      <c r="D3" s="5" t="e">
        <f t="shared" si="0"/>
        <v>#DIV/0!</v>
      </c>
    </row>
    <row r="4" spans="1:4" ht="12.75">
      <c r="A4" t="s">
        <v>3</v>
      </c>
      <c r="B4" s="6">
        <f>'Per Bundle'!G33</f>
        <v>0</v>
      </c>
      <c r="C4" s="6">
        <f>'Per Bundle'!H33</f>
        <v>0</v>
      </c>
      <c r="D4" s="5" t="e">
        <f t="shared" si="0"/>
        <v>#DIV/0!</v>
      </c>
    </row>
    <row r="5" spans="1:4" ht="12.75">
      <c r="A5" t="s">
        <v>4</v>
      </c>
      <c r="B5" s="6">
        <f>'Per Sack'!G33</f>
        <v>0</v>
      </c>
      <c r="C5" s="6">
        <f>'Per Sack'!H33</f>
        <v>0</v>
      </c>
      <c r="D5" s="5" t="e">
        <f t="shared" si="0"/>
        <v>#DIV/0!</v>
      </c>
    </row>
    <row r="6" spans="1:10" ht="12.75">
      <c r="A6" t="s">
        <v>5</v>
      </c>
      <c r="B6" s="6">
        <f>'Per Pallet'!G39</f>
        <v>0</v>
      </c>
      <c r="C6" s="6">
        <f>'Per Pallet'!H39</f>
        <v>0</v>
      </c>
      <c r="D6" s="5" t="e">
        <f t="shared" si="0"/>
        <v>#DIV/0!</v>
      </c>
      <c r="F6" s="52" t="s">
        <v>128</v>
      </c>
      <c r="G6" s="52"/>
      <c r="H6" s="52"/>
      <c r="I6" s="52"/>
      <c r="J6" s="52"/>
    </row>
    <row r="7" spans="1:10" ht="12.75" customHeight="1">
      <c r="A7" t="s">
        <v>6</v>
      </c>
      <c r="B7" s="6">
        <f>'In County'!F32</f>
        <v>0</v>
      </c>
      <c r="C7" s="6">
        <f>'In County'!G32</f>
        <v>0</v>
      </c>
      <c r="D7" s="5" t="e">
        <f t="shared" si="0"/>
        <v>#DIV/0!</v>
      </c>
      <c r="F7" s="53" t="s">
        <v>60</v>
      </c>
      <c r="G7" s="53"/>
      <c r="H7" s="53"/>
      <c r="I7" s="53"/>
      <c r="J7" s="53"/>
    </row>
    <row r="8" spans="1:10" ht="12.75">
      <c r="A8" t="s">
        <v>0</v>
      </c>
      <c r="B8" s="7">
        <f>SUM(B2:B7)</f>
        <v>0</v>
      </c>
      <c r="C8" s="7">
        <f>SUM(C2:C7)</f>
        <v>0</v>
      </c>
      <c r="D8" s="5" t="e">
        <f t="shared" si="0"/>
        <v>#DIV/0!</v>
      </c>
      <c r="F8" s="53"/>
      <c r="G8" s="53"/>
      <c r="H8" s="53"/>
      <c r="I8" s="53"/>
      <c r="J8" s="53"/>
    </row>
    <row r="10" spans="1:3" ht="12.75">
      <c r="A10" t="s">
        <v>131</v>
      </c>
      <c r="B10" s="51">
        <v>0</v>
      </c>
      <c r="C10" s="51">
        <v>0</v>
      </c>
    </row>
    <row r="12" spans="1:3" ht="12.75">
      <c r="A12" t="s">
        <v>132</v>
      </c>
      <c r="B12" s="7">
        <f>B8-B10</f>
        <v>0</v>
      </c>
      <c r="C12" s="7">
        <f>C8-C10</f>
        <v>0</v>
      </c>
    </row>
    <row r="14" ht="12.75">
      <c r="A14" s="3" t="s">
        <v>109</v>
      </c>
    </row>
    <row r="15" spans="1:11" ht="12.75" customHeight="1">
      <c r="A15" s="44" t="s">
        <v>110</v>
      </c>
      <c r="B15" s="40"/>
      <c r="C15" s="40"/>
      <c r="D15" s="40"/>
      <c r="G15" s="56"/>
      <c r="H15" s="56"/>
      <c r="I15" s="56"/>
      <c r="J15" s="56"/>
      <c r="K15" s="56"/>
    </row>
    <row r="16" spans="1:11" ht="12.75">
      <c r="A16" s="44" t="s">
        <v>111</v>
      </c>
      <c r="B16" s="40"/>
      <c r="C16" s="40"/>
      <c r="D16" s="40"/>
      <c r="G16" s="56"/>
      <c r="H16" s="56"/>
      <c r="I16" s="56"/>
      <c r="J16" s="56"/>
      <c r="K16" s="56"/>
    </row>
    <row r="17" spans="1:2" ht="12.75">
      <c r="A17" s="44" t="s">
        <v>112</v>
      </c>
      <c r="B17" s="14"/>
    </row>
    <row r="18" ht="12.75">
      <c r="A18" s="44" t="s">
        <v>113</v>
      </c>
    </row>
    <row r="19" ht="12.75">
      <c r="A19" s="45" t="s">
        <v>114</v>
      </c>
    </row>
    <row r="22" ht="12.75">
      <c r="A22" s="3" t="s">
        <v>7</v>
      </c>
    </row>
    <row r="23" spans="1:15" ht="12.75" customHeight="1">
      <c r="A23" s="54" t="s">
        <v>115</v>
      </c>
      <c r="B23" s="55"/>
      <c r="C23" s="55"/>
      <c r="D23" s="55"/>
      <c r="E23" s="55"/>
      <c r="F23" s="55"/>
      <c r="G23" s="55"/>
      <c r="H23" s="55"/>
      <c r="I23" s="55"/>
      <c r="J23" s="55"/>
      <c r="K23" s="46"/>
      <c r="L23" s="46"/>
      <c r="M23" s="46"/>
      <c r="N23" s="1"/>
      <c r="O23" s="1"/>
    </row>
    <row r="24" spans="1:15" ht="12.75">
      <c r="A24" s="55"/>
      <c r="B24" s="55"/>
      <c r="C24" s="55"/>
      <c r="D24" s="55"/>
      <c r="E24" s="55"/>
      <c r="F24" s="55"/>
      <c r="G24" s="55"/>
      <c r="H24" s="55"/>
      <c r="I24" s="55"/>
      <c r="J24" s="55"/>
      <c r="K24" s="46"/>
      <c r="L24" s="46"/>
      <c r="M24" s="46"/>
      <c r="N24" s="1"/>
      <c r="O24" s="1"/>
    </row>
    <row r="25" spans="1:15" ht="12.75">
      <c r="A25" s="55"/>
      <c r="B25" s="55"/>
      <c r="C25" s="55"/>
      <c r="D25" s="55"/>
      <c r="E25" s="55"/>
      <c r="F25" s="55"/>
      <c r="G25" s="55"/>
      <c r="H25" s="55"/>
      <c r="I25" s="55"/>
      <c r="J25" s="55"/>
      <c r="K25" s="46"/>
      <c r="L25" s="46"/>
      <c r="M25" s="46"/>
      <c r="N25" s="1"/>
      <c r="O25" s="1"/>
    </row>
    <row r="26" spans="1:15" ht="12.75">
      <c r="A26" s="55"/>
      <c r="B26" s="55"/>
      <c r="C26" s="55"/>
      <c r="D26" s="55"/>
      <c r="E26" s="55"/>
      <c r="F26" s="55"/>
      <c r="G26" s="55"/>
      <c r="H26" s="55"/>
      <c r="I26" s="55"/>
      <c r="J26" s="55"/>
      <c r="K26" s="46"/>
      <c r="L26" s="46"/>
      <c r="M26" s="46"/>
      <c r="N26" s="1"/>
      <c r="O26" s="1"/>
    </row>
    <row r="27" spans="1:15" ht="12.75">
      <c r="A27" s="2"/>
      <c r="B27" s="2"/>
      <c r="C27" s="2"/>
      <c r="D27" s="2"/>
      <c r="E27" s="2"/>
      <c r="F27" s="2"/>
      <c r="G27" s="2"/>
      <c r="H27" s="2"/>
      <c r="I27" s="2"/>
      <c r="J27" s="2"/>
      <c r="K27" s="2"/>
      <c r="L27" s="2"/>
      <c r="M27" s="2"/>
      <c r="N27" s="1"/>
      <c r="O27" s="1"/>
    </row>
    <row r="28" spans="1:15" ht="12.75">
      <c r="A28" s="58" t="s">
        <v>8</v>
      </c>
      <c r="B28" s="58"/>
      <c r="C28" s="58"/>
      <c r="D28" s="58"/>
      <c r="E28" s="58"/>
      <c r="F28" s="58"/>
      <c r="G28" s="58"/>
      <c r="H28" s="58"/>
      <c r="I28" s="58"/>
      <c r="J28" s="58"/>
      <c r="K28" s="58"/>
      <c r="L28" s="58"/>
      <c r="M28" s="58"/>
      <c r="N28" s="1"/>
      <c r="O28" s="1"/>
    </row>
    <row r="29" spans="1:15" ht="12.75">
      <c r="A29" s="49"/>
      <c r="B29" s="49"/>
      <c r="C29" s="49"/>
      <c r="D29" s="49"/>
      <c r="E29" s="49"/>
      <c r="F29" s="49"/>
      <c r="G29" s="49"/>
      <c r="H29" s="49"/>
      <c r="I29" s="49"/>
      <c r="J29" s="49"/>
      <c r="K29" s="49"/>
      <c r="L29" s="49"/>
      <c r="M29" s="49"/>
      <c r="N29" s="1"/>
      <c r="O29" s="1"/>
    </row>
    <row r="30" spans="1:15" ht="12.75">
      <c r="A30" s="58" t="s">
        <v>9</v>
      </c>
      <c r="B30" s="58"/>
      <c r="C30" s="58"/>
      <c r="D30" s="58"/>
      <c r="E30" s="58"/>
      <c r="F30" s="58"/>
      <c r="G30" s="58"/>
      <c r="H30" s="58"/>
      <c r="I30" s="58"/>
      <c r="J30" s="58"/>
      <c r="K30" s="58"/>
      <c r="L30" s="58"/>
      <c r="M30" s="58"/>
      <c r="N30" s="1"/>
      <c r="O30" s="1"/>
    </row>
    <row r="31" spans="1:15" ht="12.75">
      <c r="A31" s="49"/>
      <c r="B31" s="49"/>
      <c r="C31" s="49"/>
      <c r="D31" s="49"/>
      <c r="E31" s="49"/>
      <c r="F31" s="49"/>
      <c r="G31" s="49"/>
      <c r="H31" s="49"/>
      <c r="I31" s="49"/>
      <c r="J31" s="49"/>
      <c r="K31" s="49"/>
      <c r="L31" s="49"/>
      <c r="M31" s="49"/>
      <c r="N31" s="1"/>
      <c r="O31" s="1"/>
    </row>
    <row r="32" spans="1:15" ht="12.75">
      <c r="A32" s="58" t="s">
        <v>10</v>
      </c>
      <c r="B32" s="58"/>
      <c r="C32" s="58"/>
      <c r="D32" s="58"/>
      <c r="E32" s="58"/>
      <c r="F32" s="58"/>
      <c r="G32" s="58"/>
      <c r="H32" s="58"/>
      <c r="I32" s="58"/>
      <c r="J32" s="58"/>
      <c r="K32" s="58"/>
      <c r="L32" s="58"/>
      <c r="M32" s="58"/>
      <c r="N32" s="1"/>
      <c r="O32" s="1"/>
    </row>
    <row r="33" spans="1:15" ht="12.75">
      <c r="A33" s="49"/>
      <c r="B33" s="49"/>
      <c r="C33" s="49"/>
      <c r="D33" s="49"/>
      <c r="E33" s="49"/>
      <c r="F33" s="49"/>
      <c r="G33" s="49"/>
      <c r="H33" s="49"/>
      <c r="I33" s="49"/>
      <c r="J33" s="49"/>
      <c r="K33" s="49"/>
      <c r="L33" s="49"/>
      <c r="M33" s="49"/>
      <c r="N33" s="1"/>
      <c r="O33" s="1"/>
    </row>
    <row r="34" spans="1:15" ht="12.75">
      <c r="A34" s="57" t="s">
        <v>129</v>
      </c>
      <c r="B34" s="58"/>
      <c r="C34" s="58"/>
      <c r="D34" s="58"/>
      <c r="E34" s="58"/>
      <c r="F34" s="58"/>
      <c r="G34" s="58"/>
      <c r="H34" s="58"/>
      <c r="I34" s="58"/>
      <c r="J34" s="58"/>
      <c r="K34" s="58"/>
      <c r="L34" s="58"/>
      <c r="M34" s="58"/>
      <c r="N34" s="1"/>
      <c r="O34" s="1"/>
    </row>
    <row r="35" spans="1:15" ht="12.75">
      <c r="A35" s="49"/>
      <c r="B35" s="49"/>
      <c r="C35" s="49"/>
      <c r="D35" s="49"/>
      <c r="E35" s="49"/>
      <c r="F35" s="49"/>
      <c r="G35" s="49"/>
      <c r="H35" s="49"/>
      <c r="I35" s="49"/>
      <c r="J35" s="49"/>
      <c r="K35" s="49"/>
      <c r="L35" s="49"/>
      <c r="M35" s="49"/>
      <c r="N35" s="1"/>
      <c r="O35" s="1"/>
    </row>
    <row r="36" spans="1:13" ht="12.75">
      <c r="A36" s="50" t="s">
        <v>94</v>
      </c>
      <c r="B36" s="30"/>
      <c r="C36" s="30"/>
      <c r="D36" s="30"/>
      <c r="E36" s="30"/>
      <c r="F36" s="30"/>
      <c r="G36" s="30"/>
      <c r="H36" s="30"/>
      <c r="I36" s="30"/>
      <c r="J36" s="30"/>
      <c r="K36" s="30"/>
      <c r="L36" s="30"/>
      <c r="M36" s="30"/>
    </row>
    <row r="37" spans="1:13" ht="12.75">
      <c r="A37" s="30" t="s">
        <v>95</v>
      </c>
      <c r="B37" s="30"/>
      <c r="C37" s="30"/>
      <c r="D37" s="30"/>
      <c r="E37" s="30"/>
      <c r="F37" s="30"/>
      <c r="G37" s="30"/>
      <c r="H37" s="30"/>
      <c r="I37" s="30"/>
      <c r="J37" s="30"/>
      <c r="K37" s="30"/>
      <c r="L37" s="30"/>
      <c r="M37" s="30"/>
    </row>
  </sheetData>
  <sheetProtection/>
  <mergeCells count="9">
    <mergeCell ref="F6:J6"/>
    <mergeCell ref="F7:J8"/>
    <mergeCell ref="A23:J26"/>
    <mergeCell ref="G15:K15"/>
    <mergeCell ref="G16:K16"/>
    <mergeCell ref="A34:M34"/>
    <mergeCell ref="A28:M28"/>
    <mergeCell ref="A30:M30"/>
    <mergeCell ref="A32:M32"/>
  </mergeCells>
  <hyperlinks>
    <hyperlink ref="A19" r:id="rId1" display="www.n-focus.com"/>
  </hyperlinks>
  <printOptions/>
  <pageMargins left="0.75" right="0.75" top="1" bottom="1" header="0.5" footer="0.5"/>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K26" sqref="K26"/>
    </sheetView>
  </sheetViews>
  <sheetFormatPr defaultColWidth="9.140625" defaultRowHeight="12.75"/>
  <cols>
    <col min="1" max="1" width="24.140625" style="10" bestFit="1" customWidth="1"/>
    <col min="2" max="2" width="11.7109375" style="10" customWidth="1"/>
    <col min="3" max="3" width="11.28125" style="10" customWidth="1"/>
    <col min="4" max="4" width="9.8515625" style="10" bestFit="1" customWidth="1"/>
    <col min="5" max="8" width="9.140625" style="10" customWidth="1"/>
    <col min="9" max="9" width="25.8515625" style="10" customWidth="1"/>
    <col min="10" max="16384" width="9.140625" style="10" customWidth="1"/>
  </cols>
  <sheetData>
    <row r="1" ht="12.75">
      <c r="A1" s="3" t="s">
        <v>116</v>
      </c>
    </row>
    <row r="2" spans="2:4" ht="25.5">
      <c r="B2" s="48" t="s">
        <v>117</v>
      </c>
      <c r="C2" s="48">
        <v>43101</v>
      </c>
      <c r="D2" s="42" t="s">
        <v>61</v>
      </c>
    </row>
    <row r="3" spans="5:7" ht="12.75">
      <c r="E3" s="10" t="s">
        <v>90</v>
      </c>
      <c r="F3" s="10" t="s">
        <v>22</v>
      </c>
      <c r="G3" s="10" t="s">
        <v>23</v>
      </c>
    </row>
    <row r="4" spans="1:7" ht="12.75">
      <c r="A4" s="10" t="s">
        <v>27</v>
      </c>
      <c r="B4" s="11">
        <v>0.154</v>
      </c>
      <c r="C4" s="11">
        <v>0.156</v>
      </c>
      <c r="D4" s="12">
        <f>C4/B4-1</f>
        <v>0.012987012987013102</v>
      </c>
      <c r="E4">
        <v>0</v>
      </c>
      <c r="F4" s="11">
        <f>B4*E4</f>
        <v>0</v>
      </c>
      <c r="G4" s="11">
        <f>C4*E4</f>
        <v>0</v>
      </c>
    </row>
    <row r="5" spans="1:12" ht="15">
      <c r="A5" s="10" t="s">
        <v>89</v>
      </c>
      <c r="B5" s="11">
        <v>0.201</v>
      </c>
      <c r="C5" s="11">
        <v>0.204</v>
      </c>
      <c r="D5" s="12">
        <f>C5/B5-1</f>
        <v>0.01492537313432818</v>
      </c>
      <c r="E5">
        <v>0</v>
      </c>
      <c r="F5" s="11">
        <f>B5*E5</f>
        <v>0</v>
      </c>
      <c r="G5" s="11">
        <f>C5*E5</f>
        <v>0</v>
      </c>
      <c r="I5" s="24"/>
      <c r="J5"/>
      <c r="K5"/>
      <c r="L5"/>
    </row>
    <row r="6" spans="2:12" ht="15">
      <c r="B6" s="47"/>
      <c r="C6" s="11"/>
      <c r="D6" s="47" t="s">
        <v>21</v>
      </c>
      <c r="E6" s="10">
        <f>SUM(E4:E5)</f>
        <v>0</v>
      </c>
      <c r="F6" s="11">
        <f>SUM(F4:F5)</f>
        <v>0</v>
      </c>
      <c r="G6" s="11">
        <f>SUM(G4:G5)</f>
        <v>0</v>
      </c>
      <c r="I6" s="23"/>
      <c r="J6" s="60"/>
      <c r="K6" s="60"/>
      <c r="L6" s="23"/>
    </row>
    <row r="7" spans="1:12" ht="15">
      <c r="A7" s="3"/>
      <c r="B7" s="11"/>
      <c r="C7" s="11"/>
      <c r="I7" s="23"/>
      <c r="J7" s="23"/>
      <c r="K7" s="23"/>
      <c r="L7" s="23"/>
    </row>
    <row r="8" spans="1:12" ht="15">
      <c r="A8" s="3" t="s">
        <v>11</v>
      </c>
      <c r="B8" s="11"/>
      <c r="C8" s="11"/>
      <c r="E8" s="10" t="s">
        <v>91</v>
      </c>
      <c r="I8" s="23"/>
      <c r="J8" s="23"/>
      <c r="K8" s="23"/>
      <c r="L8" s="23"/>
    </row>
    <row r="9" spans="1:12" ht="15">
      <c r="A9" s="10" t="s">
        <v>12</v>
      </c>
      <c r="B9" s="11">
        <v>0.153</v>
      </c>
      <c r="C9" s="11">
        <v>0.164</v>
      </c>
      <c r="D9" s="12">
        <f>C9/B9-1</f>
        <v>0.07189542483660127</v>
      </c>
      <c r="E9">
        <v>0</v>
      </c>
      <c r="F9" s="11">
        <f>B9*E9</f>
        <v>0</v>
      </c>
      <c r="G9" s="11">
        <f>C9*E9</f>
        <v>0</v>
      </c>
      <c r="I9" s="23"/>
      <c r="J9" s="23"/>
      <c r="K9" s="23"/>
      <c r="L9" s="25"/>
    </row>
    <row r="10" spans="1:12" ht="15">
      <c r="A10" s="10" t="s">
        <v>13</v>
      </c>
      <c r="B10" s="11">
        <v>0.064</v>
      </c>
      <c r="C10" s="11">
        <v>0.066</v>
      </c>
      <c r="D10" s="12">
        <f>C10/B10-1</f>
        <v>0.03125</v>
      </c>
      <c r="E10">
        <v>0</v>
      </c>
      <c r="F10" s="11">
        <f>B10*E10</f>
        <v>0</v>
      </c>
      <c r="G10" s="11">
        <f>C10*E10</f>
        <v>0</v>
      </c>
      <c r="I10" s="23"/>
      <c r="J10" s="23"/>
      <c r="K10" s="23"/>
      <c r="L10" s="25"/>
    </row>
    <row r="11" spans="1:12" ht="15">
      <c r="A11" s="10" t="s">
        <v>14</v>
      </c>
      <c r="B11" s="11">
        <v>0.124</v>
      </c>
      <c r="C11" s="11">
        <v>0.132</v>
      </c>
      <c r="D11" s="12">
        <f>C11/B11-1</f>
        <v>0.06451612903225823</v>
      </c>
      <c r="E11">
        <v>0</v>
      </c>
      <c r="F11" s="11">
        <f>B11*E11</f>
        <v>0</v>
      </c>
      <c r="G11" s="11">
        <f>C11*E11</f>
        <v>0</v>
      </c>
      <c r="I11" s="23"/>
      <c r="J11" s="23"/>
      <c r="K11" s="23"/>
      <c r="L11" s="25"/>
    </row>
    <row r="12" spans="2:12" ht="15">
      <c r="B12" s="11"/>
      <c r="C12" s="11"/>
      <c r="I12" s="23"/>
      <c r="J12" s="23"/>
      <c r="K12" s="25"/>
      <c r="L12" s="25"/>
    </row>
    <row r="13" spans="1:12" ht="15">
      <c r="A13" s="3" t="s">
        <v>15</v>
      </c>
      <c r="B13" s="11"/>
      <c r="C13" s="11"/>
      <c r="I13" s="23"/>
      <c r="J13" s="23"/>
      <c r="K13" s="23"/>
      <c r="L13" s="25"/>
    </row>
    <row r="14" spans="1:12" ht="15">
      <c r="A14" s="10" t="s">
        <v>12</v>
      </c>
      <c r="B14" s="11">
        <v>0.138</v>
      </c>
      <c r="C14" s="11">
        <v>0.143</v>
      </c>
      <c r="D14" s="12">
        <f>C14/B14-1</f>
        <v>0.03623188405797095</v>
      </c>
      <c r="E14">
        <v>0</v>
      </c>
      <c r="F14" s="11">
        <f>B14*E14</f>
        <v>0</v>
      </c>
      <c r="G14" s="11">
        <f>C14*E14</f>
        <v>0</v>
      </c>
      <c r="I14" s="23"/>
      <c r="J14" s="23"/>
      <c r="K14" s="23"/>
      <c r="L14" s="25"/>
    </row>
    <row r="15" spans="1:12" ht="14.25">
      <c r="A15" s="10" t="s">
        <v>13</v>
      </c>
      <c r="B15" s="11">
        <v>0.053</v>
      </c>
      <c r="C15" s="11">
        <v>0.056</v>
      </c>
      <c r="D15" s="12">
        <f>((C15-B15)/B15)</f>
        <v>0.05660377358490571</v>
      </c>
      <c r="E15">
        <v>0</v>
      </c>
      <c r="F15" s="11">
        <f>B15*E15</f>
        <v>0</v>
      </c>
      <c r="G15" s="11">
        <f>C15*E15</f>
        <v>0</v>
      </c>
      <c r="I15" s="16"/>
      <c r="J15" s="16"/>
      <c r="K15" s="16"/>
      <c r="L15" s="16"/>
    </row>
    <row r="16" spans="1:12" ht="12.75">
      <c r="A16" s="10" t="s">
        <v>14</v>
      </c>
      <c r="B16" s="11">
        <v>0.121</v>
      </c>
      <c r="C16" s="11">
        <v>0.125</v>
      </c>
      <c r="D16" s="12">
        <f>C16/B16-1</f>
        <v>0.03305785123966953</v>
      </c>
      <c r="E16">
        <v>0</v>
      </c>
      <c r="F16" s="11">
        <f>B16*E16</f>
        <v>0</v>
      </c>
      <c r="G16" s="11">
        <f>C16*E16</f>
        <v>0</v>
      </c>
      <c r="I16"/>
      <c r="J16"/>
      <c r="K16"/>
      <c r="L16"/>
    </row>
    <row r="17" spans="2:12" ht="15">
      <c r="B17" s="11"/>
      <c r="C17" s="11"/>
      <c r="I17" s="19"/>
      <c r="J17" s="19"/>
      <c r="K17" s="19"/>
      <c r="L17" s="19"/>
    </row>
    <row r="18" spans="1:12" ht="12.75">
      <c r="A18" s="3" t="s">
        <v>16</v>
      </c>
      <c r="B18" s="11"/>
      <c r="C18" s="11"/>
      <c r="I18"/>
      <c r="J18"/>
      <c r="K18"/>
      <c r="L18"/>
    </row>
    <row r="19" spans="1:12" ht="14.25">
      <c r="A19" s="10" t="s">
        <v>12</v>
      </c>
      <c r="B19" s="11">
        <v>0.1233</v>
      </c>
      <c r="C19" s="11">
        <v>0.127</v>
      </c>
      <c r="D19" s="12">
        <f>C19/B19-1</f>
        <v>0.030008110300081103</v>
      </c>
      <c r="E19">
        <v>0</v>
      </c>
      <c r="F19" s="11">
        <f>B19*E19</f>
        <v>0</v>
      </c>
      <c r="G19" s="11">
        <f>C19*E19</f>
        <v>0</v>
      </c>
      <c r="I19" s="17"/>
      <c r="J19" s="17"/>
      <c r="K19" s="16"/>
      <c r="L19" s="16"/>
    </row>
    <row r="20" spans="1:12" ht="15">
      <c r="A20" s="10" t="s">
        <v>13</v>
      </c>
      <c r="B20" s="11">
        <v>0.051</v>
      </c>
      <c r="C20" s="11">
        <v>0.054</v>
      </c>
      <c r="D20" s="12">
        <f>C20/B20-1</f>
        <v>0.05882352941176472</v>
      </c>
      <c r="E20">
        <v>0</v>
      </c>
      <c r="F20" s="11">
        <f>B20*E20</f>
        <v>0</v>
      </c>
      <c r="G20" s="11">
        <f>C20*E20</f>
        <v>0</v>
      </c>
      <c r="I20"/>
      <c r="J20" s="26"/>
      <c r="K20"/>
      <c r="L20" s="26"/>
    </row>
    <row r="21" spans="1:12" ht="14.25">
      <c r="A21" s="10" t="s">
        <v>14</v>
      </c>
      <c r="B21" s="11">
        <v>0.113</v>
      </c>
      <c r="C21" s="11">
        <v>0.116</v>
      </c>
      <c r="D21" s="12">
        <f>C21/B21-1</f>
        <v>0.026548672566371723</v>
      </c>
      <c r="E21">
        <v>0</v>
      </c>
      <c r="F21" s="11">
        <f>B21*E21</f>
        <v>0</v>
      </c>
      <c r="G21" s="11">
        <f>C21*E21</f>
        <v>0</v>
      </c>
      <c r="I21" s="18"/>
      <c r="J21" s="21"/>
      <c r="K21" s="16"/>
      <c r="L21" s="16"/>
    </row>
    <row r="22" spans="2:12" ht="15">
      <c r="B22" s="11"/>
      <c r="C22" s="11"/>
      <c r="I22" s="24"/>
      <c r="J22"/>
      <c r="K22"/>
      <c r="L22"/>
    </row>
    <row r="23" spans="1:12" ht="14.25">
      <c r="A23" s="3" t="s">
        <v>17</v>
      </c>
      <c r="B23" s="11"/>
      <c r="C23" s="11"/>
      <c r="I23" s="18"/>
      <c r="J23" s="21"/>
      <c r="K23" s="16"/>
      <c r="L23" s="16"/>
    </row>
    <row r="24" spans="1:12" ht="14.25">
      <c r="A24" s="10" t="s">
        <v>127</v>
      </c>
      <c r="B24" s="11">
        <v>0.065</v>
      </c>
      <c r="C24" s="11">
        <v>0.066</v>
      </c>
      <c r="D24" s="12">
        <f>C24/B24-1</f>
        <v>0.01538461538461533</v>
      </c>
      <c r="E24">
        <v>0</v>
      </c>
      <c r="F24" s="11">
        <f>B24*E24</f>
        <v>0</v>
      </c>
      <c r="G24" s="11">
        <f>C24*E24</f>
        <v>0</v>
      </c>
      <c r="I24" s="18"/>
      <c r="J24" s="21"/>
      <c r="K24" s="16"/>
      <c r="L24" s="16"/>
    </row>
    <row r="25" spans="1:12" ht="14.25">
      <c r="A25" s="10" t="s">
        <v>125</v>
      </c>
      <c r="B25" s="11">
        <v>0.064</v>
      </c>
      <c r="C25" s="11"/>
      <c r="D25" s="12">
        <f>C25/B25-1</f>
        <v>-1</v>
      </c>
      <c r="E25">
        <v>0</v>
      </c>
      <c r="F25" s="11">
        <f>B25*E25</f>
        <v>0</v>
      </c>
      <c r="G25" s="11">
        <f>C25*E25</f>
        <v>0</v>
      </c>
      <c r="I25" s="20"/>
      <c r="J25" s="21"/>
      <c r="K25" s="16"/>
      <c r="L25" s="16"/>
    </row>
    <row r="26" spans="1:12" ht="14.25">
      <c r="A26" s="10" t="s">
        <v>126</v>
      </c>
      <c r="B26" s="11">
        <v>0.13</v>
      </c>
      <c r="C26" s="11"/>
      <c r="D26" s="12">
        <f>C26/B26-1</f>
        <v>-1</v>
      </c>
      <c r="E26">
        <v>0</v>
      </c>
      <c r="F26" s="11">
        <f>B26*E26</f>
        <v>0</v>
      </c>
      <c r="G26" s="11">
        <f>C26*E26</f>
        <v>0</v>
      </c>
      <c r="I26" s="20"/>
      <c r="J26" s="21"/>
      <c r="K26" s="16"/>
      <c r="L26" s="16"/>
    </row>
    <row r="27" spans="1:12" ht="14.25">
      <c r="A27" s="10" t="s">
        <v>18</v>
      </c>
      <c r="B27" s="11">
        <v>0.048</v>
      </c>
      <c r="C27" s="11">
        <v>0.049</v>
      </c>
      <c r="D27" s="12">
        <f>C27/B27-1</f>
        <v>0.02083333333333326</v>
      </c>
      <c r="E27">
        <v>0</v>
      </c>
      <c r="F27" s="11">
        <f>B27*E27</f>
        <v>0</v>
      </c>
      <c r="G27" s="11">
        <f>C27*E27</f>
        <v>0</v>
      </c>
      <c r="I27" s="20"/>
      <c r="J27" s="21"/>
      <c r="K27" s="16"/>
      <c r="L27" s="16"/>
    </row>
    <row r="28" spans="1:12" ht="14.25">
      <c r="A28" s="10" t="s">
        <v>19</v>
      </c>
      <c r="B28" s="11">
        <v>0.034</v>
      </c>
      <c r="C28" s="11">
        <v>0.034</v>
      </c>
      <c r="D28" s="12">
        <f>C28/B28-1</f>
        <v>0</v>
      </c>
      <c r="E28">
        <v>0</v>
      </c>
      <c r="F28" s="11">
        <f>B28*E28</f>
        <v>0</v>
      </c>
      <c r="G28" s="11">
        <f>C28*E28</f>
        <v>0</v>
      </c>
      <c r="I28" s="20"/>
      <c r="J28" s="21"/>
      <c r="K28" s="16"/>
      <c r="L28" s="16"/>
    </row>
    <row r="29" spans="2:12" ht="14.25">
      <c r="B29" s="47"/>
      <c r="C29" s="47"/>
      <c r="D29" s="47" t="s">
        <v>21</v>
      </c>
      <c r="F29" s="11">
        <f>SUM(F9:F28)</f>
        <v>0</v>
      </c>
      <c r="G29" s="11">
        <f>SUM(G9:G28)</f>
        <v>0</v>
      </c>
      <c r="I29" s="59"/>
      <c r="J29" s="59"/>
      <c r="K29" s="59"/>
      <c r="L29" s="22"/>
    </row>
    <row r="32" spans="5:7" ht="12.75">
      <c r="E32" s="10" t="s">
        <v>21</v>
      </c>
      <c r="F32" s="11">
        <f>F6+F29</f>
        <v>0</v>
      </c>
      <c r="G32" s="11">
        <f>G6+G29</f>
        <v>0</v>
      </c>
    </row>
  </sheetData>
  <sheetProtection/>
  <mergeCells count="2">
    <mergeCell ref="I29:K29"/>
    <mergeCell ref="J6:K6"/>
  </mergeCells>
  <printOptions/>
  <pageMargins left="0.75" right="0.75" top="1" bottom="1" header="0.5" footer="0.5"/>
  <pageSetup fitToHeight="1" fitToWidth="1" horizontalDpi="600" verticalDpi="600" orientation="landscape" scale="81" r:id="rId1"/>
</worksheet>
</file>

<file path=xl/worksheets/sheet3.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G30" sqref="G30"/>
    </sheetView>
  </sheetViews>
  <sheetFormatPr defaultColWidth="9.140625" defaultRowHeight="12.75"/>
  <cols>
    <col min="2" max="2" width="15.7109375" style="0" customWidth="1"/>
    <col min="3" max="3" width="9.7109375" style="0" bestFit="1" customWidth="1"/>
    <col min="4" max="5" width="9.140625" style="4" customWidth="1"/>
    <col min="7" max="7" width="11.8515625" style="0" bestFit="1" customWidth="1"/>
    <col min="8" max="8" width="14.8515625" style="0" bestFit="1" customWidth="1"/>
    <col min="13" max="13" width="13.00390625" style="0" bestFit="1" customWidth="1"/>
    <col min="14" max="14" width="9.57421875" style="0" bestFit="1" customWidth="1"/>
  </cols>
  <sheetData>
    <row r="1" spans="1:3" ht="12.75">
      <c r="A1" s="62" t="s">
        <v>24</v>
      </c>
      <c r="B1" s="62"/>
      <c r="C1" s="62"/>
    </row>
    <row r="2" spans="4:6" ht="25.5">
      <c r="D2" s="48" t="s">
        <v>117</v>
      </c>
      <c r="E2" s="48" t="s">
        <v>130</v>
      </c>
      <c r="F2" s="42" t="s">
        <v>61</v>
      </c>
    </row>
    <row r="3" spans="7:10" ht="12.75">
      <c r="G3" t="s">
        <v>40</v>
      </c>
      <c r="H3" t="s">
        <v>41</v>
      </c>
      <c r="I3" t="s">
        <v>22</v>
      </c>
      <c r="J3" t="s">
        <v>23</v>
      </c>
    </row>
    <row r="4" spans="2:13" ht="14.25">
      <c r="B4" t="s">
        <v>25</v>
      </c>
      <c r="L4" s="17"/>
      <c r="M4" s="17"/>
    </row>
    <row r="5" spans="2:12" ht="15.75">
      <c r="B5" t="s">
        <v>27</v>
      </c>
      <c r="D5" s="4">
        <v>0.12</v>
      </c>
      <c r="E5" s="4">
        <v>0.12</v>
      </c>
      <c r="F5" s="5">
        <f>E5/D5-1</f>
        <v>0</v>
      </c>
      <c r="G5">
        <v>0</v>
      </c>
      <c r="H5">
        <v>0</v>
      </c>
      <c r="I5" s="6">
        <f>D5*H5</f>
        <v>0</v>
      </c>
      <c r="J5" s="6">
        <f>E5*H5</f>
        <v>0</v>
      </c>
      <c r="L5" s="28"/>
    </row>
    <row r="6" spans="2:16" ht="15">
      <c r="B6" t="s">
        <v>28</v>
      </c>
      <c r="D6" s="4">
        <v>0.176</v>
      </c>
      <c r="E6" s="4">
        <v>0.176</v>
      </c>
      <c r="F6" s="5">
        <f aca="true" t="shared" si="0" ref="F6:F16">E6/D6-1</f>
        <v>0</v>
      </c>
      <c r="G6">
        <v>0</v>
      </c>
      <c r="H6">
        <v>0</v>
      </c>
      <c r="I6" s="6">
        <f aca="true" t="shared" si="1" ref="I6:I16">D6*H6</f>
        <v>0</v>
      </c>
      <c r="J6" s="6">
        <f aca="true" t="shared" si="2" ref="J6:J16">E6*H6</f>
        <v>0</v>
      </c>
      <c r="L6" s="27"/>
      <c r="M6" s="61"/>
      <c r="N6" s="61"/>
      <c r="O6" s="61"/>
      <c r="P6" s="61"/>
    </row>
    <row r="7" spans="2:16" ht="15">
      <c r="B7" t="s">
        <v>98</v>
      </c>
      <c r="D7" s="4" t="s">
        <v>48</v>
      </c>
      <c r="E7" s="4" t="s">
        <v>48</v>
      </c>
      <c r="F7" s="5"/>
      <c r="G7">
        <v>0</v>
      </c>
      <c r="H7">
        <v>0</v>
      </c>
      <c r="I7" s="6">
        <v>0</v>
      </c>
      <c r="J7" s="6"/>
      <c r="L7" s="27"/>
      <c r="M7" s="27"/>
      <c r="N7" s="27"/>
      <c r="O7" s="27"/>
      <c r="P7" s="27"/>
    </row>
    <row r="8" spans="2:16" ht="15">
      <c r="B8" t="s">
        <v>29</v>
      </c>
      <c r="D8" s="4">
        <v>0.188</v>
      </c>
      <c r="E8" s="4">
        <v>0.188</v>
      </c>
      <c r="F8" s="5">
        <f t="shared" si="0"/>
        <v>0</v>
      </c>
      <c r="G8">
        <v>0</v>
      </c>
      <c r="H8">
        <v>0</v>
      </c>
      <c r="I8" s="6">
        <f t="shared" si="1"/>
        <v>0</v>
      </c>
      <c r="J8" s="6">
        <f t="shared" si="2"/>
        <v>0</v>
      </c>
      <c r="L8" s="27"/>
      <c r="M8" s="27"/>
      <c r="N8" s="27"/>
      <c r="O8" s="27"/>
      <c r="P8" s="27"/>
    </row>
    <row r="9" spans="2:16" ht="15">
      <c r="B9" t="s">
        <v>30</v>
      </c>
      <c r="D9" s="4">
        <v>0.212</v>
      </c>
      <c r="E9" s="4">
        <v>0.212</v>
      </c>
      <c r="F9" s="5">
        <f t="shared" si="0"/>
        <v>0</v>
      </c>
      <c r="G9">
        <v>0</v>
      </c>
      <c r="H9">
        <v>0</v>
      </c>
      <c r="I9" s="6">
        <f t="shared" si="1"/>
        <v>0</v>
      </c>
      <c r="J9" s="6">
        <f t="shared" si="2"/>
        <v>0</v>
      </c>
      <c r="L9" s="27"/>
      <c r="M9" s="29"/>
      <c r="N9" s="29"/>
      <c r="O9" s="29"/>
      <c r="P9" s="29"/>
    </row>
    <row r="10" spans="2:16" ht="15">
      <c r="B10" t="s">
        <v>31</v>
      </c>
      <c r="D10" s="4">
        <v>0.23</v>
      </c>
      <c r="E10" s="4">
        <v>0.23</v>
      </c>
      <c r="F10" s="5">
        <f t="shared" si="0"/>
        <v>0</v>
      </c>
      <c r="G10">
        <v>0</v>
      </c>
      <c r="H10">
        <v>0</v>
      </c>
      <c r="I10" s="6">
        <f t="shared" si="1"/>
        <v>0</v>
      </c>
      <c r="J10" s="6">
        <f t="shared" si="2"/>
        <v>0</v>
      </c>
      <c r="L10" s="27"/>
      <c r="M10" s="29"/>
      <c r="N10" s="29"/>
      <c r="O10" s="29"/>
      <c r="P10" s="29"/>
    </row>
    <row r="11" spans="2:16" ht="15">
      <c r="B11" t="s">
        <v>32</v>
      </c>
      <c r="D11" s="4">
        <v>0.291</v>
      </c>
      <c r="E11" s="4">
        <v>0.291</v>
      </c>
      <c r="F11" s="5">
        <f t="shared" si="0"/>
        <v>0</v>
      </c>
      <c r="G11">
        <v>0</v>
      </c>
      <c r="H11">
        <v>0</v>
      </c>
      <c r="I11" s="6">
        <f t="shared" si="1"/>
        <v>0</v>
      </c>
      <c r="J11" s="6">
        <f t="shared" si="2"/>
        <v>0</v>
      </c>
      <c r="L11" s="27"/>
      <c r="M11" s="29"/>
      <c r="N11" s="29"/>
      <c r="O11" s="29"/>
      <c r="P11" s="29"/>
    </row>
    <row r="12" spans="2:16" ht="15">
      <c r="B12" t="s">
        <v>33</v>
      </c>
      <c r="D12" s="4">
        <v>0.364</v>
      </c>
      <c r="E12" s="4">
        <v>0.364</v>
      </c>
      <c r="F12" s="5">
        <f t="shared" si="0"/>
        <v>0</v>
      </c>
      <c r="G12">
        <v>0</v>
      </c>
      <c r="H12">
        <v>0</v>
      </c>
      <c r="I12" s="6">
        <f t="shared" si="1"/>
        <v>0</v>
      </c>
      <c r="J12" s="6">
        <f t="shared" si="2"/>
        <v>0</v>
      </c>
      <c r="L12" s="27"/>
      <c r="M12" s="29"/>
      <c r="N12" s="29"/>
      <c r="O12" s="29"/>
      <c r="P12" s="29"/>
    </row>
    <row r="13" spans="2:16" ht="15">
      <c r="B13" t="s">
        <v>34</v>
      </c>
      <c r="D13" s="4">
        <v>0.445</v>
      </c>
      <c r="E13" s="4">
        <v>0.445</v>
      </c>
      <c r="F13" s="5">
        <f t="shared" si="0"/>
        <v>0</v>
      </c>
      <c r="G13">
        <v>0</v>
      </c>
      <c r="H13">
        <v>0</v>
      </c>
      <c r="I13" s="6">
        <f t="shared" si="1"/>
        <v>0</v>
      </c>
      <c r="J13" s="6">
        <f t="shared" si="2"/>
        <v>0</v>
      </c>
      <c r="L13" s="27"/>
      <c r="M13" s="29"/>
      <c r="N13" s="29"/>
      <c r="O13" s="29"/>
      <c r="P13" s="29"/>
    </row>
    <row r="14" spans="2:16" ht="15">
      <c r="B14" t="s">
        <v>35</v>
      </c>
      <c r="D14" s="4">
        <v>0.539</v>
      </c>
      <c r="E14" s="4">
        <v>0.539</v>
      </c>
      <c r="F14" s="5">
        <f t="shared" si="0"/>
        <v>0</v>
      </c>
      <c r="G14">
        <v>0</v>
      </c>
      <c r="H14">
        <v>0</v>
      </c>
      <c r="I14" s="6">
        <f t="shared" si="1"/>
        <v>0</v>
      </c>
      <c r="J14" s="6">
        <f t="shared" si="2"/>
        <v>0</v>
      </c>
      <c r="L14" s="27"/>
      <c r="M14" s="29"/>
      <c r="N14" s="29"/>
      <c r="O14" s="29"/>
      <c r="P14" s="29"/>
    </row>
    <row r="15" spans="2:16" ht="15">
      <c r="B15" t="s">
        <v>36</v>
      </c>
      <c r="D15" s="4">
        <v>0.623</v>
      </c>
      <c r="E15" s="4">
        <v>0.623</v>
      </c>
      <c r="F15" s="5">
        <f>E15/D15-1</f>
        <v>0</v>
      </c>
      <c r="G15">
        <v>0</v>
      </c>
      <c r="H15">
        <v>0</v>
      </c>
      <c r="I15" s="6">
        <f>D15*H15</f>
        <v>0</v>
      </c>
      <c r="J15" s="6">
        <f>E15*H15</f>
        <v>0</v>
      </c>
      <c r="L15" s="27"/>
      <c r="M15" s="29"/>
      <c r="N15" s="29"/>
      <c r="O15" s="29"/>
      <c r="P15" s="29"/>
    </row>
    <row r="16" spans="2:16" ht="15">
      <c r="B16" t="s">
        <v>99</v>
      </c>
      <c r="D16" s="4">
        <v>0.623</v>
      </c>
      <c r="E16" s="4">
        <v>0.623</v>
      </c>
      <c r="F16" s="5">
        <f t="shared" si="0"/>
        <v>0</v>
      </c>
      <c r="G16">
        <v>0</v>
      </c>
      <c r="H16">
        <v>0</v>
      </c>
      <c r="I16" s="6">
        <f t="shared" si="1"/>
        <v>0</v>
      </c>
      <c r="J16" s="6">
        <f t="shared" si="2"/>
        <v>0</v>
      </c>
      <c r="L16" s="27"/>
      <c r="M16" s="29"/>
      <c r="N16" s="29"/>
      <c r="O16" s="29"/>
      <c r="P16" s="29"/>
    </row>
    <row r="17" spans="6:16" ht="15">
      <c r="F17" t="s">
        <v>37</v>
      </c>
      <c r="G17" s="8">
        <f>SUM(G5:G16)</f>
        <v>0</v>
      </c>
      <c r="H17" s="8">
        <f>SUM(H5:H16)</f>
        <v>0</v>
      </c>
      <c r="I17" s="6">
        <f>SUM(I5:I16)</f>
        <v>0</v>
      </c>
      <c r="J17" s="6">
        <f>SUM(J5:J16)</f>
        <v>0</v>
      </c>
      <c r="L17" s="27"/>
      <c r="M17" s="29"/>
      <c r="N17" s="29"/>
      <c r="O17" s="29"/>
      <c r="P17" s="29"/>
    </row>
    <row r="18" spans="2:16" ht="15">
      <c r="B18" t="s">
        <v>26</v>
      </c>
      <c r="G18" s="8"/>
      <c r="H18" s="8" t="s">
        <v>92</v>
      </c>
      <c r="L18" s="27"/>
      <c r="M18" s="29"/>
      <c r="N18" s="29"/>
      <c r="O18" s="29"/>
      <c r="P18" s="29"/>
    </row>
    <row r="19" spans="2:16" ht="15">
      <c r="B19" t="s">
        <v>27</v>
      </c>
      <c r="D19" s="4">
        <v>0.088</v>
      </c>
      <c r="E19" s="4">
        <v>0.088</v>
      </c>
      <c r="F19" s="5">
        <f>E19/D19-1</f>
        <v>0</v>
      </c>
      <c r="G19">
        <v>0</v>
      </c>
      <c r="H19" s="8">
        <f>G5-H5</f>
        <v>0</v>
      </c>
      <c r="I19" s="6">
        <f>D19*H19</f>
        <v>0</v>
      </c>
      <c r="J19" s="6">
        <f>E19*H19</f>
        <v>0</v>
      </c>
      <c r="L19" s="27"/>
      <c r="M19" s="29"/>
      <c r="N19" s="29"/>
      <c r="O19" s="29"/>
      <c r="P19" s="29"/>
    </row>
    <row r="20" spans="2:10" ht="12.75">
      <c r="B20" t="s">
        <v>28</v>
      </c>
      <c r="D20" s="4">
        <v>0.132</v>
      </c>
      <c r="E20" s="4">
        <v>0.132</v>
      </c>
      <c r="F20" s="5">
        <f>E20/D20-1</f>
        <v>0</v>
      </c>
      <c r="G20">
        <v>0</v>
      </c>
      <c r="H20" s="8">
        <f>G6-H6</f>
        <v>0</v>
      </c>
      <c r="I20" s="6">
        <f>D20*H20</f>
        <v>0</v>
      </c>
      <c r="J20" s="6">
        <f>E20*H20</f>
        <v>0</v>
      </c>
    </row>
    <row r="21" spans="2:10" ht="12.75">
      <c r="B21" t="s">
        <v>98</v>
      </c>
      <c r="D21" s="4" t="s">
        <v>48</v>
      </c>
      <c r="E21" s="4" t="s">
        <v>48</v>
      </c>
      <c r="F21" s="5"/>
      <c r="G21">
        <v>0</v>
      </c>
      <c r="H21" s="8">
        <v>0</v>
      </c>
      <c r="I21" s="6">
        <v>0</v>
      </c>
      <c r="J21" s="6"/>
    </row>
    <row r="22" spans="2:10" ht="12.75">
      <c r="B22" t="s">
        <v>29</v>
      </c>
      <c r="D22" s="4">
        <v>0.141</v>
      </c>
      <c r="E22" s="4">
        <v>0.141</v>
      </c>
      <c r="F22" s="5">
        <f>E22/D22-1</f>
        <v>0</v>
      </c>
      <c r="G22">
        <v>0</v>
      </c>
      <c r="H22" s="8">
        <v>0</v>
      </c>
      <c r="I22" s="6">
        <f>D22*H22</f>
        <v>0</v>
      </c>
      <c r="J22" s="6">
        <f>E22*H22</f>
        <v>0</v>
      </c>
    </row>
    <row r="23" spans="2:10" ht="12.75">
      <c r="B23" t="s">
        <v>39</v>
      </c>
      <c r="D23" s="4">
        <v>0.157</v>
      </c>
      <c r="E23" s="4">
        <v>0.157</v>
      </c>
      <c r="F23" s="5">
        <f>E23/D23-1</f>
        <v>0</v>
      </c>
      <c r="G23">
        <v>0</v>
      </c>
      <c r="H23" s="8">
        <v>0</v>
      </c>
      <c r="I23" s="6">
        <f>D23*H23</f>
        <v>0</v>
      </c>
      <c r="J23" s="6">
        <f>E23*H23</f>
        <v>0</v>
      </c>
    </row>
    <row r="24" spans="6:10" ht="12.75">
      <c r="F24" t="s">
        <v>37</v>
      </c>
      <c r="I24" s="6">
        <f>SUM(I19:I23)</f>
        <v>0</v>
      </c>
      <c r="J24" s="6">
        <f>SUM(J19:J23)</f>
        <v>0</v>
      </c>
    </row>
    <row r="26" spans="8:10" ht="12.75">
      <c r="H26" t="s">
        <v>47</v>
      </c>
      <c r="I26" s="6">
        <f>I17+I24</f>
        <v>0</v>
      </c>
      <c r="J26" s="6">
        <f>J17+J24</f>
        <v>0</v>
      </c>
    </row>
    <row r="29" spans="1:5" ht="15.75">
      <c r="A29" s="28"/>
      <c r="D29"/>
      <c r="E29"/>
    </row>
    <row r="30" spans="1:5" ht="15">
      <c r="A30" s="27"/>
      <c r="B30" s="61"/>
      <c r="C30" s="61"/>
      <c r="D30" s="27"/>
      <c r="E30" s="27"/>
    </row>
    <row r="31" spans="1:5" ht="15">
      <c r="A31" s="27"/>
      <c r="B31" s="27"/>
      <c r="C31" s="27"/>
      <c r="D31" s="27"/>
      <c r="E31" s="27"/>
    </row>
    <row r="32" spans="1:5" ht="15">
      <c r="A32" s="27"/>
      <c r="B32" s="29"/>
      <c r="C32" s="29"/>
      <c r="D32" s="29"/>
      <c r="E32" s="29"/>
    </row>
    <row r="33" spans="1:5" ht="15">
      <c r="A33" s="27"/>
      <c r="B33" s="29"/>
      <c r="C33" s="29"/>
      <c r="D33" s="29"/>
      <c r="E33" s="29"/>
    </row>
    <row r="34" spans="1:5" ht="15">
      <c r="A34" s="27"/>
      <c r="B34" s="29"/>
      <c r="C34" s="29"/>
      <c r="D34" s="29"/>
      <c r="E34" s="29"/>
    </row>
    <row r="35" spans="1:5" ht="15">
      <c r="A35" s="27"/>
      <c r="B35" s="29"/>
      <c r="C35" s="29"/>
      <c r="D35" s="29"/>
      <c r="E35" s="29"/>
    </row>
    <row r="36" spans="1:5" ht="15">
      <c r="A36" s="27"/>
      <c r="B36" s="29"/>
      <c r="C36" s="29"/>
      <c r="D36" s="29"/>
      <c r="E36" s="29"/>
    </row>
    <row r="37" spans="1:5" ht="15">
      <c r="A37" s="27"/>
      <c r="B37" s="29"/>
      <c r="C37" s="29"/>
      <c r="D37" s="29"/>
      <c r="E37" s="29"/>
    </row>
    <row r="38" spans="1:5" ht="15">
      <c r="A38" s="27"/>
      <c r="B38" s="29"/>
      <c r="C38" s="29"/>
      <c r="D38" s="29"/>
      <c r="E38" s="29"/>
    </row>
    <row r="39" spans="1:5" ht="15">
      <c r="A39" s="27"/>
      <c r="B39" s="29"/>
      <c r="C39" s="29"/>
      <c r="D39" s="29"/>
      <c r="E39" s="29"/>
    </row>
    <row r="40" spans="1:5" ht="15">
      <c r="A40" s="27"/>
      <c r="B40" s="29"/>
      <c r="C40" s="29"/>
      <c r="D40" s="29"/>
      <c r="E40" s="29"/>
    </row>
    <row r="41" spans="1:5" ht="15">
      <c r="A41" s="27"/>
      <c r="B41" s="29"/>
      <c r="C41" s="29"/>
      <c r="D41" s="29"/>
      <c r="E41" s="29"/>
    </row>
  </sheetData>
  <sheetProtection/>
  <mergeCells count="4">
    <mergeCell ref="O6:P6"/>
    <mergeCell ref="A1:C1"/>
    <mergeCell ref="B30:C30"/>
    <mergeCell ref="M6:N6"/>
  </mergeCells>
  <printOptions/>
  <pageMargins left="0.75" right="0.75" top="1" bottom="1" header="0.5" footer="0.5"/>
  <pageSetup fitToHeight="1" fitToWidth="1" horizontalDpi="600" verticalDpi="600" orientation="landscape" scale="74" r:id="rId1"/>
</worksheet>
</file>

<file path=xl/worksheets/sheet4.xml><?xml version="1.0" encoding="utf-8"?>
<worksheet xmlns="http://schemas.openxmlformats.org/spreadsheetml/2006/main" xmlns:r="http://schemas.openxmlformats.org/officeDocument/2006/relationships">
  <sheetPr>
    <pageSetUpPr fitToPage="1"/>
  </sheetPr>
  <dimension ref="A1:M64"/>
  <sheetViews>
    <sheetView zoomScalePageLayoutView="0" workbookViewId="0" topLeftCell="A1">
      <selection activeCell="F42" sqref="F42:H44"/>
    </sheetView>
  </sheetViews>
  <sheetFormatPr defaultColWidth="9.140625" defaultRowHeight="12.75"/>
  <cols>
    <col min="1" max="1" width="27.28125" style="0" bestFit="1" customWidth="1"/>
    <col min="2" max="2" width="9.00390625" style="0" customWidth="1"/>
    <col min="3" max="3" width="12.00390625" style="0" customWidth="1"/>
    <col min="5" max="5" width="18.140625" style="0" bestFit="1" customWidth="1"/>
    <col min="6" max="6" width="18.8515625" style="0" bestFit="1" customWidth="1"/>
    <col min="7" max="7" width="14.140625" style="0" bestFit="1" customWidth="1"/>
    <col min="8" max="8" width="11.28125" style="0" bestFit="1" customWidth="1"/>
    <col min="10" max="10" width="14.28125" style="0" customWidth="1"/>
    <col min="11" max="11" width="11.421875" style="0" bestFit="1" customWidth="1"/>
    <col min="12" max="12" width="13.8515625" style="0" customWidth="1"/>
  </cols>
  <sheetData>
    <row r="1" ht="12.75">
      <c r="A1" s="3" t="s">
        <v>55</v>
      </c>
    </row>
    <row r="2" spans="1:8" ht="25.5">
      <c r="A2" s="3"/>
      <c r="B2" s="48" t="s">
        <v>117</v>
      </c>
      <c r="C2" s="48" t="s">
        <v>130</v>
      </c>
      <c r="D2" s="42" t="s">
        <v>61</v>
      </c>
      <c r="E2" t="s">
        <v>73</v>
      </c>
      <c r="F2" t="s">
        <v>74</v>
      </c>
      <c r="G2" t="s">
        <v>22</v>
      </c>
      <c r="H2" t="s">
        <v>23</v>
      </c>
    </row>
    <row r="3" spans="1:8" ht="12.75">
      <c r="A3" s="3" t="s">
        <v>70</v>
      </c>
      <c r="B3" s="4"/>
      <c r="C3" s="4"/>
      <c r="G3" s="6"/>
      <c r="H3" s="6"/>
    </row>
    <row r="4" spans="1:8" ht="12.75">
      <c r="A4" t="s">
        <v>62</v>
      </c>
      <c r="B4" s="4">
        <v>0.438</v>
      </c>
      <c r="C4" s="4">
        <v>0.49</v>
      </c>
      <c r="D4" s="5">
        <f>C4/B4-1</f>
        <v>0.1187214611872145</v>
      </c>
      <c r="E4" s="9">
        <v>0</v>
      </c>
      <c r="F4" s="9" t="s">
        <v>48</v>
      </c>
      <c r="G4" s="6">
        <f>B4*E4</f>
        <v>0</v>
      </c>
      <c r="H4" s="6">
        <f>C4*E4</f>
        <v>0</v>
      </c>
    </row>
    <row r="5" spans="1:10" ht="15.75">
      <c r="A5" t="s">
        <v>63</v>
      </c>
      <c r="B5" s="4">
        <v>0.473</v>
      </c>
      <c r="C5" s="4">
        <v>0.535</v>
      </c>
      <c r="D5" s="5">
        <f aca="true" t="shared" si="0" ref="D5:D13">C5/B5-1</f>
        <v>0.13107822410148007</v>
      </c>
      <c r="E5" s="9">
        <v>0</v>
      </c>
      <c r="F5" s="9" t="s">
        <v>48</v>
      </c>
      <c r="G5" s="6">
        <f aca="true" t="shared" si="1" ref="G5:G11">B5*E5</f>
        <v>0</v>
      </c>
      <c r="H5" s="6">
        <f aca="true" t="shared" si="2" ref="H5:H11">C5*E5</f>
        <v>0</v>
      </c>
      <c r="J5" s="28"/>
    </row>
    <row r="6" spans="1:13" ht="15">
      <c r="A6" t="s">
        <v>64</v>
      </c>
      <c r="B6" s="4">
        <v>0.408</v>
      </c>
      <c r="C6" s="4">
        <v>0.441</v>
      </c>
      <c r="D6" s="5">
        <f t="shared" si="0"/>
        <v>0.08088235294117663</v>
      </c>
      <c r="E6" s="9">
        <v>0</v>
      </c>
      <c r="F6" s="9" t="s">
        <v>48</v>
      </c>
      <c r="G6" s="6">
        <f t="shared" si="1"/>
        <v>0</v>
      </c>
      <c r="H6" s="6">
        <f t="shared" si="2"/>
        <v>0</v>
      </c>
      <c r="J6" s="27"/>
      <c r="K6" s="61"/>
      <c r="L6" s="61"/>
      <c r="M6" s="27"/>
    </row>
    <row r="7" spans="1:13" ht="15">
      <c r="A7" t="s">
        <v>65</v>
      </c>
      <c r="B7" s="4">
        <v>0.435</v>
      </c>
      <c r="C7" s="4">
        <v>0.474</v>
      </c>
      <c r="D7" s="5">
        <f t="shared" si="0"/>
        <v>0.08965517241379306</v>
      </c>
      <c r="E7" s="9">
        <v>0</v>
      </c>
      <c r="F7" s="9" t="s">
        <v>48</v>
      </c>
      <c r="G7" s="6">
        <f t="shared" si="1"/>
        <v>0</v>
      </c>
      <c r="H7" s="6">
        <f t="shared" si="2"/>
        <v>0</v>
      </c>
      <c r="J7" s="27"/>
      <c r="K7" s="27"/>
      <c r="L7" s="27"/>
      <c r="M7" s="27"/>
    </row>
    <row r="8" spans="1:13" ht="15">
      <c r="A8" t="s">
        <v>66</v>
      </c>
      <c r="B8" s="4">
        <v>0.39</v>
      </c>
      <c r="C8" s="4">
        <v>0.39</v>
      </c>
      <c r="D8" s="5">
        <f t="shared" si="0"/>
        <v>0</v>
      </c>
      <c r="E8" s="9">
        <v>0</v>
      </c>
      <c r="F8" s="9" t="s">
        <v>48</v>
      </c>
      <c r="G8" s="6">
        <f t="shared" si="1"/>
        <v>0</v>
      </c>
      <c r="H8" s="6">
        <f t="shared" si="2"/>
        <v>0</v>
      </c>
      <c r="J8" s="27"/>
      <c r="K8" s="29"/>
      <c r="L8" s="29"/>
      <c r="M8" s="29"/>
    </row>
    <row r="9" spans="1:13" ht="15">
      <c r="A9" t="s">
        <v>67</v>
      </c>
      <c r="B9" s="4">
        <v>0.416</v>
      </c>
      <c r="C9" s="4">
        <v>0.416</v>
      </c>
      <c r="D9" s="5">
        <f t="shared" si="0"/>
        <v>0</v>
      </c>
      <c r="E9" s="9">
        <v>0</v>
      </c>
      <c r="F9" s="9" t="s">
        <v>48</v>
      </c>
      <c r="G9" s="6">
        <f t="shared" si="1"/>
        <v>0</v>
      </c>
      <c r="H9" s="6">
        <f t="shared" si="2"/>
        <v>0</v>
      </c>
      <c r="J9" s="27"/>
      <c r="K9" s="29"/>
      <c r="L9" s="29"/>
      <c r="M9" s="29"/>
    </row>
    <row r="10" spans="1:13" ht="15">
      <c r="A10" t="s">
        <v>68</v>
      </c>
      <c r="B10" s="4">
        <v>0.309</v>
      </c>
      <c r="C10" s="4">
        <v>0.314</v>
      </c>
      <c r="D10" s="5">
        <f t="shared" si="0"/>
        <v>0.016181229773462702</v>
      </c>
      <c r="E10" s="9">
        <v>0</v>
      </c>
      <c r="F10" s="9" t="s">
        <v>48</v>
      </c>
      <c r="G10" s="6">
        <f t="shared" si="1"/>
        <v>0</v>
      </c>
      <c r="H10" s="6">
        <f t="shared" si="2"/>
        <v>0</v>
      </c>
      <c r="J10" s="27"/>
      <c r="K10" s="29"/>
      <c r="L10" s="29"/>
      <c r="M10" s="29"/>
    </row>
    <row r="11" spans="1:13" ht="15">
      <c r="A11" t="s">
        <v>69</v>
      </c>
      <c r="B11" s="4">
        <v>0.311</v>
      </c>
      <c r="C11" s="4">
        <v>0.317</v>
      </c>
      <c r="D11" s="5">
        <f t="shared" si="0"/>
        <v>0.019292604501607746</v>
      </c>
      <c r="E11" s="9">
        <v>0</v>
      </c>
      <c r="F11" s="9" t="s">
        <v>48</v>
      </c>
      <c r="G11" s="6">
        <f t="shared" si="1"/>
        <v>0</v>
      </c>
      <c r="H11" s="6">
        <f t="shared" si="2"/>
        <v>0</v>
      </c>
      <c r="J11" s="27"/>
      <c r="K11" s="29"/>
      <c r="L11" s="29"/>
      <c r="M11" s="29"/>
    </row>
    <row r="12" spans="1:13" ht="15">
      <c r="A12" s="10" t="s">
        <v>118</v>
      </c>
      <c r="B12" s="4" t="s">
        <v>48</v>
      </c>
      <c r="C12" s="4" t="s">
        <v>48</v>
      </c>
      <c r="D12" s="5" t="e">
        <f t="shared" si="0"/>
        <v>#VALUE!</v>
      </c>
      <c r="E12" s="9">
        <v>0</v>
      </c>
      <c r="F12" s="9" t="s">
        <v>48</v>
      </c>
      <c r="G12" s="6">
        <v>0</v>
      </c>
      <c r="H12" s="6"/>
      <c r="J12" s="27"/>
      <c r="K12" s="29"/>
      <c r="L12" s="29"/>
      <c r="M12" s="29"/>
    </row>
    <row r="13" spans="1:13" ht="15">
      <c r="A13" s="10" t="s">
        <v>119</v>
      </c>
      <c r="B13" s="4" t="s">
        <v>48</v>
      </c>
      <c r="C13" s="4" t="s">
        <v>48</v>
      </c>
      <c r="D13" s="5" t="e">
        <f t="shared" si="0"/>
        <v>#VALUE!</v>
      </c>
      <c r="E13" s="9">
        <v>0</v>
      </c>
      <c r="F13" s="9" t="s">
        <v>48</v>
      </c>
      <c r="G13" s="6">
        <v>0</v>
      </c>
      <c r="H13" s="6"/>
      <c r="J13" s="27"/>
      <c r="K13" s="29"/>
      <c r="L13" s="29"/>
      <c r="M13" s="29"/>
    </row>
    <row r="14" spans="2:13" ht="15">
      <c r="B14" s="4"/>
      <c r="C14" s="4"/>
      <c r="D14" t="s">
        <v>47</v>
      </c>
      <c r="E14" s="8">
        <f>SUM(E4:E11)</f>
        <v>0</v>
      </c>
      <c r="F14" s="8"/>
      <c r="G14" s="6">
        <f>SUM(G4:G13)</f>
        <v>0</v>
      </c>
      <c r="H14" s="6">
        <f>SUM(H4:H13)</f>
        <v>0</v>
      </c>
      <c r="J14" s="27"/>
      <c r="K14" s="29"/>
      <c r="L14" s="29"/>
      <c r="M14" s="29"/>
    </row>
    <row r="15" spans="1:13" ht="15">
      <c r="A15" s="3" t="s">
        <v>71</v>
      </c>
      <c r="B15" s="4"/>
      <c r="C15" s="4"/>
      <c r="E15" s="8"/>
      <c r="F15" s="8"/>
      <c r="G15" s="6"/>
      <c r="H15" s="6"/>
      <c r="J15" s="27"/>
      <c r="K15" s="29"/>
      <c r="L15" s="29"/>
      <c r="M15" s="29"/>
    </row>
    <row r="16" spans="1:13" ht="15">
      <c r="A16" t="s">
        <v>62</v>
      </c>
      <c r="B16" s="4">
        <v>0.658</v>
      </c>
      <c r="C16" s="4">
        <v>0.672</v>
      </c>
      <c r="D16" s="5">
        <f>C16/B16-1</f>
        <v>0.02127659574468077</v>
      </c>
      <c r="E16" s="9">
        <v>0</v>
      </c>
      <c r="F16" s="9" t="s">
        <v>48</v>
      </c>
      <c r="G16" s="6">
        <f>B16*E16</f>
        <v>0</v>
      </c>
      <c r="H16" s="6">
        <f>C16*E16</f>
        <v>0</v>
      </c>
      <c r="J16" s="27"/>
      <c r="K16" s="29"/>
      <c r="L16" s="29"/>
      <c r="M16" s="29"/>
    </row>
    <row r="17" spans="1:8" ht="14.25" customHeight="1">
      <c r="A17" t="s">
        <v>63</v>
      </c>
      <c r="B17" s="4">
        <v>0.658</v>
      </c>
      <c r="C17" s="4">
        <v>0.672</v>
      </c>
      <c r="D17" s="5">
        <f aca="true" t="shared" si="3" ref="D17:D23">C17/B17-1</f>
        <v>0.02127659574468077</v>
      </c>
      <c r="E17" s="9">
        <v>0</v>
      </c>
      <c r="F17" s="9" t="s">
        <v>48</v>
      </c>
      <c r="G17" s="6">
        <f aca="true" t="shared" si="4" ref="G17:G23">B17*E17</f>
        <v>0</v>
      </c>
      <c r="H17" s="6">
        <f aca="true" t="shared" si="5" ref="H17:H23">C17*E17</f>
        <v>0</v>
      </c>
    </row>
    <row r="18" spans="1:8" ht="12.75">
      <c r="A18" t="s">
        <v>64</v>
      </c>
      <c r="B18" s="4">
        <v>0.555</v>
      </c>
      <c r="C18" s="4">
        <v>0.569</v>
      </c>
      <c r="D18" s="5">
        <f t="shared" si="3"/>
        <v>0.025225225225224968</v>
      </c>
      <c r="E18" s="9">
        <v>0</v>
      </c>
      <c r="F18" s="9" t="s">
        <v>48</v>
      </c>
      <c r="G18" s="6">
        <f t="shared" si="4"/>
        <v>0</v>
      </c>
      <c r="H18" s="6">
        <f t="shared" si="5"/>
        <v>0</v>
      </c>
    </row>
    <row r="19" spans="1:8" ht="12.75">
      <c r="A19" t="s">
        <v>65</v>
      </c>
      <c r="B19" s="4">
        <v>0.579</v>
      </c>
      <c r="C19" s="4">
        <v>0.579</v>
      </c>
      <c r="D19" s="5">
        <f t="shared" si="3"/>
        <v>0</v>
      </c>
      <c r="E19" s="9">
        <v>0</v>
      </c>
      <c r="F19" s="9" t="s">
        <v>48</v>
      </c>
      <c r="G19" s="6">
        <f t="shared" si="4"/>
        <v>0</v>
      </c>
      <c r="H19" s="6">
        <f t="shared" si="5"/>
        <v>0</v>
      </c>
    </row>
    <row r="20" spans="1:8" ht="12.75">
      <c r="A20" t="s">
        <v>66</v>
      </c>
      <c r="B20" s="4">
        <v>0.467</v>
      </c>
      <c r="C20" s="4">
        <v>0.529</v>
      </c>
      <c r="D20" s="5">
        <f t="shared" si="3"/>
        <v>0.13276231263383287</v>
      </c>
      <c r="E20" s="9">
        <v>0</v>
      </c>
      <c r="F20" s="9" t="s">
        <v>48</v>
      </c>
      <c r="G20" s="6">
        <f t="shared" si="4"/>
        <v>0</v>
      </c>
      <c r="H20" s="6">
        <f t="shared" si="5"/>
        <v>0</v>
      </c>
    </row>
    <row r="21" spans="1:8" ht="12.75">
      <c r="A21" t="s">
        <v>67</v>
      </c>
      <c r="B21" s="4">
        <v>0.472</v>
      </c>
      <c r="C21" s="4">
        <v>0.53</v>
      </c>
      <c r="D21" s="5">
        <f t="shared" si="3"/>
        <v>0.1228813559322035</v>
      </c>
      <c r="E21" s="9">
        <v>0</v>
      </c>
      <c r="F21" s="9" t="s">
        <v>48</v>
      </c>
      <c r="G21" s="6">
        <f t="shared" si="4"/>
        <v>0</v>
      </c>
      <c r="H21" s="6">
        <f t="shared" si="5"/>
        <v>0</v>
      </c>
    </row>
    <row r="22" spans="1:8" ht="12.75">
      <c r="A22" t="s">
        <v>68</v>
      </c>
      <c r="B22" s="4">
        <v>0.329</v>
      </c>
      <c r="C22" s="4">
        <v>0.397</v>
      </c>
      <c r="D22" s="5">
        <f t="shared" si="3"/>
        <v>0.20668693009118533</v>
      </c>
      <c r="E22" s="9">
        <v>0</v>
      </c>
      <c r="F22" s="9" t="s">
        <v>48</v>
      </c>
      <c r="G22" s="6">
        <f t="shared" si="4"/>
        <v>0</v>
      </c>
      <c r="H22" s="6">
        <f t="shared" si="5"/>
        <v>0</v>
      </c>
    </row>
    <row r="23" spans="1:8" ht="12.75">
      <c r="A23" t="s">
        <v>69</v>
      </c>
      <c r="B23" s="4">
        <v>0.33</v>
      </c>
      <c r="C23" s="4">
        <v>0.398</v>
      </c>
      <c r="D23" s="5">
        <f t="shared" si="3"/>
        <v>0.20606060606060606</v>
      </c>
      <c r="E23" s="9">
        <v>0</v>
      </c>
      <c r="F23" s="9" t="s">
        <v>48</v>
      </c>
      <c r="G23" s="6">
        <f t="shared" si="4"/>
        <v>0</v>
      </c>
      <c r="H23" s="6">
        <f t="shared" si="5"/>
        <v>0</v>
      </c>
    </row>
    <row r="24" spans="2:8" ht="12.75">
      <c r="B24" s="4"/>
      <c r="C24" s="4"/>
      <c r="D24" t="s">
        <v>47</v>
      </c>
      <c r="E24" s="8">
        <f>SUM(E16:E23)</f>
        <v>0</v>
      </c>
      <c r="F24" s="8"/>
      <c r="G24" s="6">
        <f>SUM(G16:G23)</f>
        <v>0</v>
      </c>
      <c r="H24" s="6">
        <f>SUM(H16:H23)</f>
        <v>0</v>
      </c>
    </row>
    <row r="25" spans="1:10" ht="14.25">
      <c r="A25" s="3" t="s">
        <v>72</v>
      </c>
      <c r="B25" s="4"/>
      <c r="C25" s="4"/>
      <c r="E25" s="8"/>
      <c r="F25" s="8"/>
      <c r="G25" s="6"/>
      <c r="H25" s="6"/>
      <c r="J25" s="16"/>
    </row>
    <row r="26" spans="1:10" ht="14.25">
      <c r="A26" t="s">
        <v>62</v>
      </c>
      <c r="B26" s="4">
        <v>0.341</v>
      </c>
      <c r="C26" s="4">
        <v>0.341</v>
      </c>
      <c r="D26" s="5">
        <f>C26/B26-1</f>
        <v>0</v>
      </c>
      <c r="E26" s="9">
        <v>0</v>
      </c>
      <c r="F26" s="9" t="s">
        <v>48</v>
      </c>
      <c r="G26" s="6">
        <f>B26*E26</f>
        <v>0</v>
      </c>
      <c r="H26" s="6">
        <f>C26*E26</f>
        <v>0</v>
      </c>
      <c r="J26" s="17"/>
    </row>
    <row r="27" spans="1:10" s="30" customFormat="1" ht="14.25">
      <c r="A27" s="30" t="s">
        <v>63</v>
      </c>
      <c r="B27" s="31">
        <v>0.473</v>
      </c>
      <c r="C27" s="4">
        <v>0.535</v>
      </c>
      <c r="D27" s="32">
        <f aca="true" t="shared" si="6" ref="D27:D33">C27/B27-1</f>
        <v>0.13107822410148007</v>
      </c>
      <c r="E27" s="33">
        <v>0</v>
      </c>
      <c r="F27" s="33" t="s">
        <v>48</v>
      </c>
      <c r="G27" s="34">
        <f aca="true" t="shared" si="7" ref="G27:G33">B27*E27</f>
        <v>0</v>
      </c>
      <c r="H27" s="34">
        <f aca="true" t="shared" si="8" ref="H27:H33">C27*E27</f>
        <v>0</v>
      </c>
      <c r="J27" s="35"/>
    </row>
    <row r="28" spans="1:10" ht="14.25">
      <c r="A28" t="s">
        <v>64</v>
      </c>
      <c r="B28" s="4">
        <v>0.304</v>
      </c>
      <c r="C28" s="4">
        <v>0.304</v>
      </c>
      <c r="D28" s="5">
        <f t="shared" si="6"/>
        <v>0</v>
      </c>
      <c r="E28" s="9">
        <v>0</v>
      </c>
      <c r="F28" s="9" t="s">
        <v>48</v>
      </c>
      <c r="G28" s="6">
        <f t="shared" si="7"/>
        <v>0</v>
      </c>
      <c r="H28" s="6">
        <f t="shared" si="8"/>
        <v>0</v>
      </c>
      <c r="J28" s="17"/>
    </row>
    <row r="29" spans="1:10" s="30" customFormat="1" ht="14.25">
      <c r="A29" s="30" t="s">
        <v>65</v>
      </c>
      <c r="B29" s="31">
        <v>0.435</v>
      </c>
      <c r="C29" s="4">
        <v>0.474</v>
      </c>
      <c r="D29" s="32">
        <f t="shared" si="6"/>
        <v>0.08965517241379306</v>
      </c>
      <c r="E29" s="33">
        <v>0</v>
      </c>
      <c r="F29" s="33" t="s">
        <v>48</v>
      </c>
      <c r="G29" s="34">
        <f t="shared" si="7"/>
        <v>0</v>
      </c>
      <c r="H29" s="34">
        <f t="shared" si="8"/>
        <v>0</v>
      </c>
      <c r="J29" s="35"/>
    </row>
    <row r="30" spans="1:10" ht="14.25">
      <c r="A30" t="s">
        <v>66</v>
      </c>
      <c r="B30" s="4">
        <v>0.284</v>
      </c>
      <c r="C30" s="4">
        <v>0.284</v>
      </c>
      <c r="D30" s="5">
        <f t="shared" si="6"/>
        <v>0</v>
      </c>
      <c r="E30" s="9">
        <v>0</v>
      </c>
      <c r="F30" s="9" t="s">
        <v>48</v>
      </c>
      <c r="G30" s="6">
        <f t="shared" si="7"/>
        <v>0</v>
      </c>
      <c r="H30" s="6">
        <f t="shared" si="8"/>
        <v>0</v>
      </c>
      <c r="J30" s="17"/>
    </row>
    <row r="31" spans="1:8" s="30" customFormat="1" ht="12.75">
      <c r="A31" s="30" t="s">
        <v>67</v>
      </c>
      <c r="B31" s="31">
        <v>0.416</v>
      </c>
      <c r="C31" s="4">
        <v>0.416</v>
      </c>
      <c r="D31" s="32">
        <f t="shared" si="6"/>
        <v>0</v>
      </c>
      <c r="E31" s="33">
        <v>0</v>
      </c>
      <c r="F31" s="33" t="s">
        <v>48</v>
      </c>
      <c r="G31" s="34">
        <f t="shared" si="7"/>
        <v>0</v>
      </c>
      <c r="H31" s="34">
        <f t="shared" si="8"/>
        <v>0</v>
      </c>
    </row>
    <row r="32" spans="1:8" ht="12.75">
      <c r="A32" t="s">
        <v>68</v>
      </c>
      <c r="B32" s="4">
        <v>0.216</v>
      </c>
      <c r="C32" s="4">
        <v>0.216</v>
      </c>
      <c r="D32" s="5">
        <f t="shared" si="6"/>
        <v>0</v>
      </c>
      <c r="E32" s="9">
        <v>0</v>
      </c>
      <c r="F32" s="9" t="s">
        <v>48</v>
      </c>
      <c r="G32" s="6">
        <f t="shared" si="7"/>
        <v>0</v>
      </c>
      <c r="H32" s="6">
        <f t="shared" si="8"/>
        <v>0</v>
      </c>
    </row>
    <row r="33" spans="1:8" s="30" customFormat="1" ht="12.75">
      <c r="A33" s="30" t="s">
        <v>69</v>
      </c>
      <c r="B33" s="31">
        <v>0.311</v>
      </c>
      <c r="C33" s="4">
        <v>0.317</v>
      </c>
      <c r="D33" s="32">
        <f t="shared" si="6"/>
        <v>0.019292604501607746</v>
      </c>
      <c r="E33" s="33">
        <v>0</v>
      </c>
      <c r="F33" s="33" t="s">
        <v>48</v>
      </c>
      <c r="G33" s="34">
        <f t="shared" si="7"/>
        <v>0</v>
      </c>
      <c r="H33" s="34">
        <f t="shared" si="8"/>
        <v>0</v>
      </c>
    </row>
    <row r="34" spans="2:8" ht="12.75">
      <c r="B34" s="4"/>
      <c r="C34" s="4"/>
      <c r="D34" t="s">
        <v>47</v>
      </c>
      <c r="E34" s="8">
        <f>SUM(E26:E33)</f>
        <v>0</v>
      </c>
      <c r="F34" s="8"/>
      <c r="G34" s="6">
        <f>SUM(G26:G33)</f>
        <v>0</v>
      </c>
      <c r="H34" s="6">
        <f>SUM(H26:H33)</f>
        <v>0</v>
      </c>
    </row>
    <row r="35" spans="1:8" ht="12.75">
      <c r="A35" s="3" t="s">
        <v>42</v>
      </c>
      <c r="B35" s="4"/>
      <c r="C35" s="4"/>
      <c r="E35" t="s">
        <v>73</v>
      </c>
      <c r="F35" t="s">
        <v>74</v>
      </c>
      <c r="G35" s="6"/>
      <c r="H35" s="6"/>
    </row>
    <row r="36" spans="1:13" ht="15">
      <c r="A36" t="s">
        <v>43</v>
      </c>
      <c r="B36" s="4">
        <v>0.202</v>
      </c>
      <c r="C36" s="4">
        <v>0.205</v>
      </c>
      <c r="D36" s="5">
        <f>C36/B36-1</f>
        <v>0.014851485148514643</v>
      </c>
      <c r="E36" s="8">
        <v>0</v>
      </c>
      <c r="F36" s="9" t="s">
        <v>48</v>
      </c>
      <c r="G36" s="6">
        <f>B36*E36</f>
        <v>0</v>
      </c>
      <c r="H36" s="6">
        <f>C36*E36</f>
        <v>0</v>
      </c>
      <c r="J36" s="27"/>
      <c r="K36" s="27"/>
      <c r="L36" s="27"/>
      <c r="M36" s="27"/>
    </row>
    <row r="37" spans="1:13" ht="15">
      <c r="A37" t="s">
        <v>44</v>
      </c>
      <c r="B37" s="4">
        <v>0.168</v>
      </c>
      <c r="C37" s="4">
        <v>0.168</v>
      </c>
      <c r="D37" s="5">
        <f>C37/B37-1</f>
        <v>0</v>
      </c>
      <c r="E37" s="8">
        <v>0</v>
      </c>
      <c r="F37" s="9" t="s">
        <v>48</v>
      </c>
      <c r="G37" s="6">
        <f>B37*E37</f>
        <v>0</v>
      </c>
      <c r="H37" s="6">
        <f>C37*E37</f>
        <v>0</v>
      </c>
      <c r="J37" s="27"/>
      <c r="K37" s="29"/>
      <c r="L37" s="29"/>
      <c r="M37" s="29"/>
    </row>
    <row r="38" spans="1:8" ht="12.75">
      <c r="A38" t="s">
        <v>19</v>
      </c>
      <c r="B38" s="4">
        <v>0.145</v>
      </c>
      <c r="C38" s="4">
        <v>0.147</v>
      </c>
      <c r="D38" s="5">
        <f>C38/B38-1</f>
        <v>0.01379310344827589</v>
      </c>
      <c r="E38" s="8">
        <v>0</v>
      </c>
      <c r="F38" s="9" t="s">
        <v>48</v>
      </c>
      <c r="G38" s="6">
        <f>B38*E38</f>
        <v>0</v>
      </c>
      <c r="H38" s="6">
        <f>C38*E38</f>
        <v>0</v>
      </c>
    </row>
    <row r="39" spans="1:8" ht="12.75">
      <c r="A39" t="s">
        <v>45</v>
      </c>
      <c r="B39" s="4">
        <v>0.202</v>
      </c>
      <c r="C39" s="4">
        <v>0.207</v>
      </c>
      <c r="D39" s="5">
        <f>C39/B39-1</f>
        <v>0.024752475247524552</v>
      </c>
      <c r="E39" s="9">
        <v>0</v>
      </c>
      <c r="F39" s="8">
        <v>0</v>
      </c>
      <c r="G39" s="6">
        <f>B39*F39</f>
        <v>0</v>
      </c>
      <c r="H39" s="6">
        <f>C39*F39</f>
        <v>0</v>
      </c>
    </row>
    <row r="40" spans="3:8" ht="12.75">
      <c r="C40" s="4"/>
      <c r="D40" t="s">
        <v>47</v>
      </c>
      <c r="E40" s="8">
        <f>SUM(E36:E38)+F39</f>
        <v>0</v>
      </c>
      <c r="F40" s="8"/>
      <c r="G40" s="6">
        <f>SUM(G36:G39)</f>
        <v>0</v>
      </c>
      <c r="H40" s="6">
        <f>SUM(H36:H39)</f>
        <v>0</v>
      </c>
    </row>
    <row r="41" spans="1:6" ht="12.75">
      <c r="A41" s="3" t="s">
        <v>20</v>
      </c>
      <c r="C41" s="4"/>
      <c r="D41" s="63" t="s">
        <v>75</v>
      </c>
      <c r="E41" s="63"/>
      <c r="F41" s="9" t="s">
        <v>93</v>
      </c>
    </row>
    <row r="42" spans="1:8" s="30" customFormat="1" ht="12.75">
      <c r="A42" s="30" t="s">
        <v>46</v>
      </c>
      <c r="B42" s="36">
        <v>0.00109</v>
      </c>
      <c r="C42" s="36">
        <v>0.0011</v>
      </c>
      <c r="D42" s="64">
        <v>1</v>
      </c>
      <c r="E42" s="64"/>
      <c r="F42" s="38">
        <f>SUM(E40,E34,E24,E14)</f>
        <v>0</v>
      </c>
      <c r="G42" s="39">
        <f>B42*D42*F42*100</f>
        <v>0</v>
      </c>
      <c r="H42" s="39">
        <f>C42*F42*D42*100</f>
        <v>0</v>
      </c>
    </row>
    <row r="43" spans="1:8" s="30" customFormat="1" ht="12.75">
      <c r="A43" s="30" t="s">
        <v>96</v>
      </c>
      <c r="B43" s="36">
        <v>0.001</v>
      </c>
      <c r="C43" s="4">
        <v>0.001</v>
      </c>
      <c r="D43" s="37">
        <f>C43/B43-1</f>
        <v>0</v>
      </c>
      <c r="E43" s="37"/>
      <c r="F43" s="38">
        <v>0</v>
      </c>
      <c r="G43" s="39">
        <f>F43*B43</f>
        <v>0</v>
      </c>
      <c r="H43" s="39">
        <f>F43*C43</f>
        <v>0</v>
      </c>
    </row>
    <row r="44" spans="6:8" ht="12.75">
      <c r="F44" t="s">
        <v>49</v>
      </c>
      <c r="G44" s="6">
        <f>G14+G24+G34+G40-G42-G43</f>
        <v>0</v>
      </c>
      <c r="H44" s="6">
        <f>H14+H24+H34+H40-H42-H43</f>
        <v>0</v>
      </c>
    </row>
    <row r="47" ht="12.75">
      <c r="A47" t="s">
        <v>76</v>
      </c>
    </row>
    <row r="54" spans="1:4" ht="14.25" customHeight="1">
      <c r="A54" s="16"/>
      <c r="B54" s="17"/>
      <c r="C54" s="17"/>
      <c r="D54" s="16"/>
    </row>
    <row r="55" spans="1:4" ht="14.25">
      <c r="A55" s="17"/>
      <c r="B55" s="17"/>
      <c r="C55" s="17"/>
      <c r="D55" s="17"/>
    </row>
    <row r="56" spans="1:4" ht="14.25">
      <c r="A56" s="17"/>
      <c r="B56" s="21"/>
      <c r="C56" s="21"/>
      <c r="D56" s="21"/>
    </row>
    <row r="57" spans="1:4" ht="14.25">
      <c r="A57" s="17"/>
      <c r="B57" s="21"/>
      <c r="C57" s="21"/>
      <c r="D57" s="21"/>
    </row>
    <row r="58" spans="1:4" ht="14.25">
      <c r="A58" s="17"/>
      <c r="B58" s="21"/>
      <c r="C58" s="21"/>
      <c r="D58" s="21"/>
    </row>
    <row r="59" spans="1:4" ht="14.25">
      <c r="A59" s="17"/>
      <c r="B59" s="21"/>
      <c r="C59" s="21"/>
      <c r="D59" s="21"/>
    </row>
    <row r="60" spans="1:6" ht="14.25">
      <c r="A60" s="17"/>
      <c r="B60" s="21"/>
      <c r="C60" s="21"/>
      <c r="D60" s="21"/>
      <c r="E60" s="21"/>
      <c r="F60" s="21"/>
    </row>
    <row r="61" spans="1:8" ht="14.25">
      <c r="A61" s="16"/>
      <c r="B61" s="16"/>
      <c r="C61" s="16"/>
      <c r="D61" s="16"/>
      <c r="E61" s="16"/>
      <c r="F61" s="16"/>
      <c r="G61" s="16"/>
      <c r="H61" s="16"/>
    </row>
    <row r="62" spans="1:8" ht="14.25">
      <c r="A62" s="59"/>
      <c r="B62" s="59"/>
      <c r="C62" s="59"/>
      <c r="D62" s="59"/>
      <c r="E62" s="59"/>
      <c r="F62" s="59"/>
      <c r="G62" s="59"/>
      <c r="H62" s="59"/>
    </row>
    <row r="63" spans="1:8" ht="14.25">
      <c r="A63" s="59"/>
      <c r="B63" s="59"/>
      <c r="C63" s="59"/>
      <c r="D63" s="59"/>
      <c r="E63" s="59"/>
      <c r="F63" s="59"/>
      <c r="G63" s="59"/>
      <c r="H63" s="59"/>
    </row>
    <row r="64" spans="1:8" ht="14.25">
      <c r="A64" s="59"/>
      <c r="B64" s="59"/>
      <c r="C64" s="59"/>
      <c r="D64" s="59"/>
      <c r="E64" s="59"/>
      <c r="F64" s="59"/>
      <c r="G64" s="59"/>
      <c r="H64" s="59"/>
    </row>
  </sheetData>
  <sheetProtection/>
  <mergeCells count="6">
    <mergeCell ref="K6:L6"/>
    <mergeCell ref="A63:H63"/>
    <mergeCell ref="A64:H64"/>
    <mergeCell ref="D41:E41"/>
    <mergeCell ref="D42:E42"/>
    <mergeCell ref="A62:H62"/>
  </mergeCells>
  <printOptions/>
  <pageMargins left="0.75" right="0.75" top="1" bottom="1"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dimension ref="A2:N33"/>
  <sheetViews>
    <sheetView zoomScalePageLayoutView="0" workbookViewId="0" topLeftCell="A1">
      <selection activeCell="G25" sqref="G25"/>
    </sheetView>
  </sheetViews>
  <sheetFormatPr defaultColWidth="9.140625" defaultRowHeight="12.75"/>
  <cols>
    <col min="1" max="1" width="18.57421875" style="0" bestFit="1" customWidth="1"/>
    <col min="2" max="2" width="18.57421875" style="0" customWidth="1"/>
    <col min="3" max="5" width="11.7109375" style="0" customWidth="1"/>
    <col min="6" max="7" width="13.140625" style="0" customWidth="1"/>
    <col min="8" max="8" width="11.28125" style="0" customWidth="1"/>
    <col min="10" max="10" width="29.421875" style="0" bestFit="1" customWidth="1"/>
    <col min="11" max="11" width="12.57421875" style="0" customWidth="1"/>
    <col min="12" max="12" width="12.00390625" style="0" customWidth="1"/>
  </cols>
  <sheetData>
    <row r="2" spans="1:2" ht="12.75">
      <c r="A2" s="3" t="s">
        <v>56</v>
      </c>
      <c r="B2" s="3"/>
    </row>
    <row r="3" spans="1:8" ht="12.75">
      <c r="A3" s="10" t="s">
        <v>107</v>
      </c>
      <c r="B3" s="10" t="s">
        <v>102</v>
      </c>
      <c r="C3" s="48" t="s">
        <v>117</v>
      </c>
      <c r="D3" s="48">
        <v>43101</v>
      </c>
      <c r="E3" s="42" t="s">
        <v>61</v>
      </c>
      <c r="F3" t="s">
        <v>50</v>
      </c>
      <c r="G3" t="s">
        <v>82</v>
      </c>
      <c r="H3" t="s">
        <v>23</v>
      </c>
    </row>
    <row r="4" spans="1:8" ht="12.75">
      <c r="A4" s="3"/>
      <c r="B4" s="3"/>
      <c r="H4" s="6"/>
    </row>
    <row r="5" spans="1:10" ht="15.75">
      <c r="A5" t="s">
        <v>77</v>
      </c>
      <c r="B5" t="s">
        <v>77</v>
      </c>
      <c r="C5" s="4">
        <v>0.212</v>
      </c>
      <c r="D5" s="4">
        <v>0.212</v>
      </c>
      <c r="E5" s="5">
        <f>D5/C5-1</f>
        <v>0</v>
      </c>
      <c r="F5">
        <v>0</v>
      </c>
      <c r="G5" s="6">
        <f>C5*F5</f>
        <v>0</v>
      </c>
      <c r="H5" s="6">
        <f>D5*F5</f>
        <v>0</v>
      </c>
      <c r="J5" s="28"/>
    </row>
    <row r="6" spans="1:14" ht="15">
      <c r="A6" t="s">
        <v>77</v>
      </c>
      <c r="B6" t="s">
        <v>38</v>
      </c>
      <c r="C6" s="4">
        <v>0.58</v>
      </c>
      <c r="D6" s="4">
        <v>0.61</v>
      </c>
      <c r="E6" s="5">
        <f aca="true" t="shared" si="0" ref="E6:E31">D6/C6-1</f>
        <v>0.051724137931034475</v>
      </c>
      <c r="F6">
        <v>0</v>
      </c>
      <c r="G6" s="6">
        <f>C6*F6</f>
        <v>0</v>
      </c>
      <c r="H6" s="6">
        <f>D6*F6</f>
        <v>0</v>
      </c>
      <c r="K6" s="61"/>
      <c r="L6" s="52"/>
      <c r="M6" s="52"/>
      <c r="N6" s="52"/>
    </row>
    <row r="7" spans="1:14" ht="15">
      <c r="A7" t="s">
        <v>77</v>
      </c>
      <c r="B7" t="s">
        <v>78</v>
      </c>
      <c r="C7" s="4">
        <v>0.703</v>
      </c>
      <c r="D7" s="4">
        <v>0.715</v>
      </c>
      <c r="E7" s="5">
        <f t="shared" si="0"/>
        <v>0.017069701280227667</v>
      </c>
      <c r="F7">
        <v>0</v>
      </c>
      <c r="G7" s="6">
        <f>C7*F7</f>
        <v>0</v>
      </c>
      <c r="H7" s="6">
        <f>D7*F7</f>
        <v>0</v>
      </c>
      <c r="J7" s="27"/>
      <c r="K7" s="27"/>
      <c r="L7" s="27"/>
      <c r="M7" s="27"/>
      <c r="N7" s="27"/>
    </row>
    <row r="8" spans="1:8" ht="12.75">
      <c r="A8" t="s">
        <v>77</v>
      </c>
      <c r="B8" t="s">
        <v>100</v>
      </c>
      <c r="C8" s="4" t="s">
        <v>48</v>
      </c>
      <c r="D8" s="4" t="s">
        <v>48</v>
      </c>
      <c r="E8" s="5" t="e">
        <f t="shared" si="0"/>
        <v>#VALUE!</v>
      </c>
      <c r="F8">
        <v>0</v>
      </c>
      <c r="G8" s="6">
        <v>0</v>
      </c>
      <c r="H8" s="6"/>
    </row>
    <row r="9" spans="1:14" ht="15">
      <c r="A9" t="s">
        <v>77</v>
      </c>
      <c r="B9" t="s">
        <v>79</v>
      </c>
      <c r="C9" s="4">
        <v>0.749</v>
      </c>
      <c r="D9" s="4">
        <v>0.761</v>
      </c>
      <c r="E9" s="5">
        <f t="shared" si="0"/>
        <v>0.01602136181575431</v>
      </c>
      <c r="F9">
        <v>0</v>
      </c>
      <c r="G9" s="6">
        <f>C9*F9</f>
        <v>0</v>
      </c>
      <c r="H9" s="6">
        <f>D9*F9</f>
        <v>0</v>
      </c>
      <c r="J9" s="27"/>
      <c r="K9" s="29"/>
      <c r="L9" s="29"/>
      <c r="M9" s="29"/>
      <c r="N9" s="29"/>
    </row>
    <row r="10" spans="1:8" ht="12.75">
      <c r="A10" t="s">
        <v>77</v>
      </c>
      <c r="B10" t="s">
        <v>17</v>
      </c>
      <c r="C10" s="4">
        <v>0.928</v>
      </c>
      <c r="D10" s="4">
        <v>0.998</v>
      </c>
      <c r="E10" s="5">
        <f t="shared" si="0"/>
        <v>0.07543103448275867</v>
      </c>
      <c r="F10">
        <v>0</v>
      </c>
      <c r="G10" s="6">
        <f>C10*F10</f>
        <v>0</v>
      </c>
      <c r="H10" s="6">
        <f>D10*F10</f>
        <v>0</v>
      </c>
    </row>
    <row r="11" spans="1:14" ht="15">
      <c r="A11" t="s">
        <v>77</v>
      </c>
      <c r="B11" t="s">
        <v>80</v>
      </c>
      <c r="C11" s="4">
        <v>0.362</v>
      </c>
      <c r="D11" s="4">
        <v>0.396</v>
      </c>
      <c r="E11" s="5">
        <f t="shared" si="0"/>
        <v>0.09392265193370175</v>
      </c>
      <c r="F11">
        <v>0</v>
      </c>
      <c r="G11" s="6">
        <f>C11*F11</f>
        <v>0</v>
      </c>
      <c r="H11" s="6">
        <f>D11*F11</f>
        <v>0</v>
      </c>
      <c r="J11" s="27"/>
      <c r="K11" s="29"/>
      <c r="L11" s="29"/>
      <c r="M11" s="29"/>
      <c r="N11" s="29"/>
    </row>
    <row r="12" spans="3:14" ht="15">
      <c r="C12" s="4"/>
      <c r="D12" s="4"/>
      <c r="E12" s="5"/>
      <c r="G12" s="6"/>
      <c r="H12" s="6"/>
      <c r="J12" s="27"/>
      <c r="K12" s="29"/>
      <c r="L12" s="29"/>
      <c r="M12" s="29"/>
      <c r="N12" s="29"/>
    </row>
    <row r="13" spans="1:14" ht="15">
      <c r="A13" t="s">
        <v>38</v>
      </c>
      <c r="B13" t="s">
        <v>38</v>
      </c>
      <c r="C13" s="4">
        <v>0.327</v>
      </c>
      <c r="D13" s="4">
        <v>0.366</v>
      </c>
      <c r="E13" s="5">
        <f t="shared" si="0"/>
        <v>0.11926605504587151</v>
      </c>
      <c r="F13">
        <v>0</v>
      </c>
      <c r="G13" s="6">
        <f>C13*F13</f>
        <v>0</v>
      </c>
      <c r="H13" s="6">
        <f>D13*F13</f>
        <v>0</v>
      </c>
      <c r="J13" s="27"/>
      <c r="K13" s="29"/>
      <c r="L13" s="29"/>
      <c r="M13" s="29"/>
      <c r="N13" s="29"/>
    </row>
    <row r="14" spans="1:14" ht="15">
      <c r="A14" t="s">
        <v>38</v>
      </c>
      <c r="B14" t="s">
        <v>78</v>
      </c>
      <c r="C14" s="4">
        <v>0.456</v>
      </c>
      <c r="D14" s="4">
        <v>0.459</v>
      </c>
      <c r="E14" s="5">
        <f t="shared" si="0"/>
        <v>0.006578947368421018</v>
      </c>
      <c r="F14">
        <v>0</v>
      </c>
      <c r="G14" s="6">
        <f>C14*F14</f>
        <v>0</v>
      </c>
      <c r="H14" s="6">
        <f>D14*F14</f>
        <v>0</v>
      </c>
      <c r="J14" s="27"/>
      <c r="K14" s="29"/>
      <c r="L14" s="29"/>
      <c r="M14" s="29"/>
      <c r="N14" s="29"/>
    </row>
    <row r="15" spans="1:8" ht="12.75">
      <c r="A15" t="s">
        <v>38</v>
      </c>
      <c r="B15" t="s">
        <v>100</v>
      </c>
      <c r="C15" s="4" t="s">
        <v>48</v>
      </c>
      <c r="D15" s="4" t="s">
        <v>48</v>
      </c>
      <c r="E15" s="5" t="e">
        <f>D15/C15-1</f>
        <v>#VALUE!</v>
      </c>
      <c r="F15">
        <v>0</v>
      </c>
      <c r="G15" s="6">
        <v>0</v>
      </c>
      <c r="H15" s="6"/>
    </row>
    <row r="16" spans="1:14" ht="15">
      <c r="A16" t="s">
        <v>38</v>
      </c>
      <c r="B16" t="s">
        <v>79</v>
      </c>
      <c r="C16" s="4">
        <v>0.493</v>
      </c>
      <c r="D16" s="4">
        <v>0.516</v>
      </c>
      <c r="E16" s="5">
        <f t="shared" si="0"/>
        <v>0.04665314401622722</v>
      </c>
      <c r="F16">
        <v>0</v>
      </c>
      <c r="G16" s="6">
        <f>C16*F16</f>
        <v>0</v>
      </c>
      <c r="H16" s="6">
        <f>D16*F16</f>
        <v>0</v>
      </c>
      <c r="J16" s="27"/>
      <c r="K16" s="29"/>
      <c r="L16" s="29"/>
      <c r="M16" s="29"/>
      <c r="N16" s="29"/>
    </row>
    <row r="17" spans="1:14" ht="14.25">
      <c r="A17" t="s">
        <v>38</v>
      </c>
      <c r="B17" t="s">
        <v>17</v>
      </c>
      <c r="C17" s="4">
        <v>0.694</v>
      </c>
      <c r="D17" s="4">
        <v>0.77</v>
      </c>
      <c r="E17" s="5">
        <f t="shared" si="0"/>
        <v>0.10951008645533156</v>
      </c>
      <c r="F17">
        <v>0</v>
      </c>
      <c r="G17" s="6">
        <f>C17*F17</f>
        <v>0</v>
      </c>
      <c r="H17" s="6">
        <f>D17*F17</f>
        <v>0</v>
      </c>
      <c r="J17" s="17"/>
      <c r="K17" s="18"/>
      <c r="L17" s="18"/>
      <c r="M17" s="21"/>
      <c r="N17" s="21"/>
    </row>
    <row r="18" spans="1:14" ht="14.25">
      <c r="A18" t="s">
        <v>38</v>
      </c>
      <c r="B18" t="s">
        <v>80</v>
      </c>
      <c r="C18" s="4">
        <v>0.268</v>
      </c>
      <c r="D18" s="4">
        <v>0.306</v>
      </c>
      <c r="E18" s="5">
        <f t="shared" si="0"/>
        <v>0.14179104477611926</v>
      </c>
      <c r="F18">
        <v>0</v>
      </c>
      <c r="G18" s="6">
        <f>C18*F18</f>
        <v>0</v>
      </c>
      <c r="H18" s="6">
        <f>D18*F18</f>
        <v>0</v>
      </c>
      <c r="J18" s="17"/>
      <c r="K18" s="18"/>
      <c r="L18" s="18"/>
      <c r="M18" s="18"/>
      <c r="N18" s="21"/>
    </row>
    <row r="19" spans="3:14" ht="15">
      <c r="C19" s="4"/>
      <c r="D19" s="4"/>
      <c r="E19" s="5"/>
      <c r="G19" s="6"/>
      <c r="H19" s="6"/>
      <c r="J19" s="15"/>
      <c r="K19" s="18"/>
      <c r="L19" s="18"/>
      <c r="M19" s="18"/>
      <c r="N19" s="18"/>
    </row>
    <row r="20" spans="1:8" ht="12.75">
      <c r="A20" t="s">
        <v>100</v>
      </c>
      <c r="B20" s="10" t="s">
        <v>120</v>
      </c>
      <c r="C20" s="4" t="s">
        <v>48</v>
      </c>
      <c r="D20" s="4" t="s">
        <v>48</v>
      </c>
      <c r="E20" s="5" t="e">
        <f t="shared" si="0"/>
        <v>#VALUE!</v>
      </c>
      <c r="F20">
        <v>0</v>
      </c>
      <c r="G20" s="6">
        <v>0</v>
      </c>
      <c r="H20" s="6"/>
    </row>
    <row r="21" spans="1:8" ht="12.75">
      <c r="A21" t="s">
        <v>100</v>
      </c>
      <c r="B21" t="s">
        <v>100</v>
      </c>
      <c r="C21" s="4"/>
      <c r="D21" s="4"/>
      <c r="E21" s="5" t="e">
        <f>D21/C21-1</f>
        <v>#DIV/0!</v>
      </c>
      <c r="F21">
        <v>0</v>
      </c>
      <c r="G21" s="6">
        <f>C21*F21</f>
        <v>0</v>
      </c>
      <c r="H21" s="6">
        <f>D21*F21</f>
        <v>0</v>
      </c>
    </row>
    <row r="22" spans="3:8" ht="12.75">
      <c r="C22" s="4"/>
      <c r="D22" s="4"/>
      <c r="E22" s="5"/>
      <c r="G22" s="6"/>
      <c r="H22" s="6"/>
    </row>
    <row r="23" spans="1:8" ht="12.75">
      <c r="A23" t="s">
        <v>81</v>
      </c>
      <c r="B23" t="s">
        <v>78</v>
      </c>
      <c r="C23" s="4">
        <v>0.326</v>
      </c>
      <c r="D23" s="4">
        <v>0.344</v>
      </c>
      <c r="E23" s="5">
        <f>D23/C23-1</f>
        <v>0.05521472392638027</v>
      </c>
      <c r="F23">
        <v>0</v>
      </c>
      <c r="G23" s="6">
        <f>C23*F23</f>
        <v>0</v>
      </c>
      <c r="H23" s="6">
        <f>D23*F23</f>
        <v>0</v>
      </c>
    </row>
    <row r="24" spans="1:8" ht="12.75">
      <c r="A24" t="s">
        <v>81</v>
      </c>
      <c r="B24" t="s">
        <v>100</v>
      </c>
      <c r="C24" s="4" t="s">
        <v>48</v>
      </c>
      <c r="D24" s="4" t="s">
        <v>48</v>
      </c>
      <c r="E24" s="5" t="e">
        <f>D24/C24-1</f>
        <v>#VALUE!</v>
      </c>
      <c r="F24">
        <v>0</v>
      </c>
      <c r="G24" s="6">
        <v>0</v>
      </c>
      <c r="H24" s="6"/>
    </row>
    <row r="25" spans="1:8" ht="12.75">
      <c r="A25" t="s">
        <v>81</v>
      </c>
      <c r="B25" t="s">
        <v>79</v>
      </c>
      <c r="C25" s="4">
        <v>0.376</v>
      </c>
      <c r="D25" s="4">
        <v>0.387</v>
      </c>
      <c r="E25" s="5">
        <f>D25/C25-1</f>
        <v>0.0292553191489362</v>
      </c>
      <c r="F25">
        <v>0</v>
      </c>
      <c r="G25" s="6">
        <f>C25*F25</f>
        <v>0</v>
      </c>
      <c r="H25" s="6">
        <f>D25*F25</f>
        <v>0</v>
      </c>
    </row>
    <row r="26" spans="1:8" ht="12.75">
      <c r="A26" t="s">
        <v>81</v>
      </c>
      <c r="B26" t="s">
        <v>17</v>
      </c>
      <c r="C26" s="4">
        <v>0.551</v>
      </c>
      <c r="D26" s="4">
        <v>0.558</v>
      </c>
      <c r="E26" s="5">
        <f>D26/C26-1</f>
        <v>0.012704174228675091</v>
      </c>
      <c r="F26">
        <v>0</v>
      </c>
      <c r="G26" s="6">
        <f>C26*F26</f>
        <v>0</v>
      </c>
      <c r="H26" s="6">
        <f>D26*F26</f>
        <v>0</v>
      </c>
    </row>
    <row r="27" spans="1:8" ht="12.75">
      <c r="A27" t="s">
        <v>81</v>
      </c>
      <c r="B27" t="s">
        <v>80</v>
      </c>
      <c r="C27" s="4">
        <v>0.214</v>
      </c>
      <c r="D27" s="4">
        <v>0.257</v>
      </c>
      <c r="E27" s="5">
        <f>D27/C27-1</f>
        <v>0.2009345794392523</v>
      </c>
      <c r="F27">
        <v>0</v>
      </c>
      <c r="G27" s="6">
        <f>C27*F27</f>
        <v>0</v>
      </c>
      <c r="H27" s="6">
        <f>D27*F27</f>
        <v>0</v>
      </c>
    </row>
    <row r="28" spans="3:8" ht="12.75">
      <c r="C28" s="4"/>
      <c r="D28" s="4"/>
      <c r="E28" s="5"/>
      <c r="G28" s="6"/>
      <c r="H28" s="6"/>
    </row>
    <row r="29" spans="1:8" ht="12.75">
      <c r="A29" t="s">
        <v>79</v>
      </c>
      <c r="B29" t="s">
        <v>79</v>
      </c>
      <c r="C29" s="4">
        <v>0.323</v>
      </c>
      <c r="D29" s="4">
        <v>0.343</v>
      </c>
      <c r="E29" s="5">
        <f t="shared" si="0"/>
        <v>0.0619195046439629</v>
      </c>
      <c r="F29">
        <v>0</v>
      </c>
      <c r="G29" s="6">
        <f>C29*F29</f>
        <v>0</v>
      </c>
      <c r="H29" s="6">
        <f>D29*F29</f>
        <v>0</v>
      </c>
    </row>
    <row r="30" spans="1:8" ht="12.75">
      <c r="A30" t="s">
        <v>79</v>
      </c>
      <c r="B30" t="s">
        <v>17</v>
      </c>
      <c r="C30" s="4">
        <v>0.152</v>
      </c>
      <c r="D30" s="4">
        <v>0.156</v>
      </c>
      <c r="E30" s="5">
        <f t="shared" si="0"/>
        <v>0.026315789473684292</v>
      </c>
      <c r="F30">
        <v>0</v>
      </c>
      <c r="G30" s="6">
        <f>C30*F30</f>
        <v>0</v>
      </c>
      <c r="H30" s="6">
        <f>D30*F30</f>
        <v>0</v>
      </c>
    </row>
    <row r="31" spans="1:8" ht="12.75">
      <c r="A31" t="s">
        <v>79</v>
      </c>
      <c r="B31" t="s">
        <v>80</v>
      </c>
      <c r="C31" s="4">
        <v>0.103</v>
      </c>
      <c r="D31" s="4">
        <v>0.106</v>
      </c>
      <c r="E31" s="5">
        <f t="shared" si="0"/>
        <v>0.029126213592232997</v>
      </c>
      <c r="F31">
        <v>0</v>
      </c>
      <c r="G31" s="6">
        <f>C31*F31</f>
        <v>0</v>
      </c>
      <c r="H31" s="6">
        <f>D31*F31</f>
        <v>0</v>
      </c>
    </row>
    <row r="32" spans="3:8" ht="12.75">
      <c r="C32" s="4"/>
      <c r="D32" s="4"/>
      <c r="E32" s="5"/>
      <c r="G32" s="6"/>
      <c r="H32" s="6"/>
    </row>
    <row r="33" spans="3:8" ht="12.75">
      <c r="C33" t="s">
        <v>47</v>
      </c>
      <c r="F33">
        <f>SUM(F5:F31)</f>
        <v>0</v>
      </c>
      <c r="G33" s="6">
        <f>SUM(G5:G31)</f>
        <v>0</v>
      </c>
      <c r="H33" s="6">
        <f>SUM(H5:H31)</f>
        <v>0</v>
      </c>
    </row>
  </sheetData>
  <sheetProtection/>
  <mergeCells count="1">
    <mergeCell ref="K6:N6"/>
  </mergeCell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N33"/>
  <sheetViews>
    <sheetView zoomScalePageLayoutView="0" workbookViewId="0" topLeftCell="A1">
      <selection activeCell="G33" sqref="G33"/>
    </sheetView>
  </sheetViews>
  <sheetFormatPr defaultColWidth="9.140625" defaultRowHeight="12.75"/>
  <cols>
    <col min="1" max="1" width="17.28125" style="0" bestFit="1" customWidth="1"/>
    <col min="2" max="2" width="20.140625" style="0" bestFit="1" customWidth="1"/>
    <col min="3" max="3" width="10.7109375" style="0" bestFit="1" customWidth="1"/>
    <col min="4" max="4" width="10.7109375" style="0" customWidth="1"/>
    <col min="6" max="6" width="10.7109375" style="0" bestFit="1" customWidth="1"/>
    <col min="7" max="7" width="11.57421875" style="0" bestFit="1" customWidth="1"/>
  </cols>
  <sheetData>
    <row r="1" spans="1:2" ht="12.75">
      <c r="A1" s="62" t="s">
        <v>57</v>
      </c>
      <c r="B1" s="62"/>
    </row>
    <row r="2" spans="2:8" ht="25.5">
      <c r="B2" s="3"/>
      <c r="C2" s="48" t="s">
        <v>117</v>
      </c>
      <c r="D2" s="48">
        <v>43101</v>
      </c>
      <c r="E2" s="42" t="s">
        <v>61</v>
      </c>
      <c r="F2" t="s">
        <v>54</v>
      </c>
      <c r="G2" t="s">
        <v>82</v>
      </c>
      <c r="H2" t="s">
        <v>23</v>
      </c>
    </row>
    <row r="3" spans="2:5" ht="12.75">
      <c r="B3" s="3"/>
      <c r="C3" s="41"/>
      <c r="D3" s="41"/>
      <c r="E3" s="42"/>
    </row>
    <row r="4" spans="1:8" ht="12.75">
      <c r="A4" s="10" t="s">
        <v>51</v>
      </c>
      <c r="B4" s="10" t="s">
        <v>101</v>
      </c>
      <c r="C4" s="4">
        <v>0.512</v>
      </c>
      <c r="D4" s="4">
        <v>0.627</v>
      </c>
      <c r="E4" s="5">
        <f>D4/C4-1</f>
        <v>0.224609375</v>
      </c>
      <c r="F4">
        <v>0</v>
      </c>
      <c r="G4" s="6">
        <f>C4*F4</f>
        <v>0</v>
      </c>
      <c r="H4" s="6">
        <f>F4*D4</f>
        <v>0</v>
      </c>
    </row>
    <row r="5" spans="1:14" ht="14.25">
      <c r="A5" s="10"/>
      <c r="C5" s="4"/>
      <c r="D5" s="4"/>
      <c r="E5" s="5"/>
      <c r="G5" s="6"/>
      <c r="H5" s="6"/>
      <c r="J5" s="17"/>
      <c r="K5" s="65"/>
      <c r="L5" s="65"/>
      <c r="M5" s="65"/>
      <c r="N5" s="65"/>
    </row>
    <row r="6" spans="1:14" ht="15">
      <c r="A6" s="10" t="s">
        <v>52</v>
      </c>
      <c r="B6" s="10" t="s">
        <v>101</v>
      </c>
      <c r="C6" s="4">
        <v>2.217</v>
      </c>
      <c r="D6" s="4">
        <v>2.415</v>
      </c>
      <c r="E6" s="5">
        <f>D6/C6-1</f>
        <v>0.08930987821380243</v>
      </c>
      <c r="F6">
        <v>0</v>
      </c>
      <c r="G6" s="6">
        <f>C6*F6</f>
        <v>0</v>
      </c>
      <c r="H6" s="6">
        <f>F6*D6</f>
        <v>0</v>
      </c>
      <c r="J6" s="27"/>
      <c r="K6" s="61"/>
      <c r="L6" s="61"/>
      <c r="M6" s="61"/>
      <c r="N6" s="61"/>
    </row>
    <row r="7" spans="1:14" ht="15">
      <c r="A7" s="10" t="s">
        <v>52</v>
      </c>
      <c r="B7" s="10" t="s">
        <v>104</v>
      </c>
      <c r="C7" s="4">
        <v>1.515</v>
      </c>
      <c r="D7" s="4">
        <v>1.639</v>
      </c>
      <c r="E7" s="5">
        <f>D7/C7-1</f>
        <v>0.081848184818482</v>
      </c>
      <c r="F7">
        <v>0</v>
      </c>
      <c r="G7" s="6">
        <f>C7*F7</f>
        <v>0</v>
      </c>
      <c r="H7" s="6">
        <f>F7*D7</f>
        <v>0</v>
      </c>
      <c r="J7" s="27"/>
      <c r="K7" s="27"/>
      <c r="L7" s="27"/>
      <c r="M7" s="27"/>
      <c r="N7" s="27"/>
    </row>
    <row r="8" spans="1:14" ht="15">
      <c r="A8" s="10" t="s">
        <v>52</v>
      </c>
      <c r="B8" t="s">
        <v>83</v>
      </c>
      <c r="C8" s="4">
        <v>0.866</v>
      </c>
      <c r="D8" s="4">
        <v>0.952</v>
      </c>
      <c r="E8" s="5">
        <f>D8/C8-1</f>
        <v>0.09930715935334877</v>
      </c>
      <c r="F8">
        <v>0</v>
      </c>
      <c r="G8" s="6">
        <f>C8*F8</f>
        <v>0</v>
      </c>
      <c r="H8" s="6">
        <f>F8*D8</f>
        <v>0</v>
      </c>
      <c r="J8" s="27"/>
      <c r="K8" s="29"/>
      <c r="L8" s="29"/>
      <c r="M8" s="29"/>
      <c r="N8" s="29"/>
    </row>
    <row r="9" spans="1:14" ht="15">
      <c r="A9" s="10"/>
      <c r="C9" s="4"/>
      <c r="D9" s="4"/>
      <c r="E9" s="5"/>
      <c r="G9" s="6"/>
      <c r="H9" s="6"/>
      <c r="J9" s="27"/>
      <c r="K9" s="29"/>
      <c r="L9" s="29"/>
      <c r="M9" s="29"/>
      <c r="N9" s="29"/>
    </row>
    <row r="10" spans="1:14" ht="15">
      <c r="A10" s="10" t="s">
        <v>58</v>
      </c>
      <c r="B10" s="10" t="s">
        <v>101</v>
      </c>
      <c r="C10" s="4">
        <v>2.323</v>
      </c>
      <c r="D10" s="4">
        <v>2.546</v>
      </c>
      <c r="E10" s="5">
        <f>D10/C10-1</f>
        <v>0.0959965561773568</v>
      </c>
      <c r="F10">
        <v>0</v>
      </c>
      <c r="G10" s="6">
        <f>C10*F10</f>
        <v>0</v>
      </c>
      <c r="H10" s="6">
        <f>F10*D10</f>
        <v>0</v>
      </c>
      <c r="K10" s="27"/>
      <c r="L10" s="29"/>
      <c r="M10" s="29"/>
      <c r="N10" s="29"/>
    </row>
    <row r="11" spans="1:8" ht="12.75">
      <c r="A11" s="10" t="s">
        <v>58</v>
      </c>
      <c r="B11" s="10" t="s">
        <v>104</v>
      </c>
      <c r="C11" s="4">
        <v>1.624</v>
      </c>
      <c r="D11" s="4">
        <v>1.781</v>
      </c>
      <c r="E11" s="5">
        <f>D11/C11-1</f>
        <v>0.09667487684729048</v>
      </c>
      <c r="F11">
        <v>0</v>
      </c>
      <c r="G11" s="6">
        <f>C11*F11</f>
        <v>0</v>
      </c>
      <c r="H11" s="6">
        <f>F11*D11</f>
        <v>0</v>
      </c>
    </row>
    <row r="12" spans="1:8" ht="12.75">
      <c r="A12" s="10" t="s">
        <v>58</v>
      </c>
      <c r="B12" t="s">
        <v>83</v>
      </c>
      <c r="C12" s="4">
        <v>1.299</v>
      </c>
      <c r="D12" s="4">
        <v>1.466</v>
      </c>
      <c r="E12" s="5">
        <f>D12/C12-1</f>
        <v>0.1285604311008468</v>
      </c>
      <c r="F12">
        <v>0</v>
      </c>
      <c r="G12" s="6">
        <f>C12*F12</f>
        <v>0</v>
      </c>
      <c r="H12" s="6">
        <f>F12*D12</f>
        <v>0</v>
      </c>
    </row>
    <row r="13" spans="1:8" ht="12.75">
      <c r="A13" s="10" t="s">
        <v>58</v>
      </c>
      <c r="B13" t="s">
        <v>84</v>
      </c>
      <c r="C13" s="4">
        <v>0.866</v>
      </c>
      <c r="D13" s="4">
        <v>0.957</v>
      </c>
      <c r="E13" s="5">
        <f>D13/C13-1</f>
        <v>0.10508083140877589</v>
      </c>
      <c r="F13">
        <v>0</v>
      </c>
      <c r="G13" s="6">
        <f>C13*F13</f>
        <v>0</v>
      </c>
      <c r="H13" s="6">
        <f>F13*D13</f>
        <v>0</v>
      </c>
    </row>
    <row r="14" spans="1:8" ht="12.75">
      <c r="A14" s="10"/>
      <c r="C14" s="4"/>
      <c r="D14" s="4"/>
      <c r="E14" s="5"/>
      <c r="G14" s="6"/>
      <c r="H14" s="6"/>
    </row>
    <row r="15" spans="1:8" ht="12.75">
      <c r="A15" s="10" t="s">
        <v>108</v>
      </c>
      <c r="B15" s="10" t="s">
        <v>101</v>
      </c>
      <c r="C15" s="4" t="s">
        <v>48</v>
      </c>
      <c r="D15" s="4" t="s">
        <v>48</v>
      </c>
      <c r="E15" s="5" t="e">
        <f>D15/C15-1</f>
        <v>#VALUE!</v>
      </c>
      <c r="F15">
        <v>0</v>
      </c>
      <c r="G15" s="6">
        <v>0</v>
      </c>
      <c r="H15" s="6"/>
    </row>
    <row r="16" spans="1:8" ht="12.75">
      <c r="A16" s="10" t="s">
        <v>108</v>
      </c>
      <c r="B16" s="10" t="s">
        <v>104</v>
      </c>
      <c r="C16" s="4" t="s">
        <v>48</v>
      </c>
      <c r="D16" s="4" t="s">
        <v>48</v>
      </c>
      <c r="E16" s="5" t="e">
        <f>D16/C16-1</f>
        <v>#VALUE!</v>
      </c>
      <c r="F16">
        <v>0</v>
      </c>
      <c r="G16" s="6">
        <v>0</v>
      </c>
      <c r="H16" s="6"/>
    </row>
    <row r="17" spans="1:8" ht="12.75">
      <c r="A17" s="10" t="s">
        <v>108</v>
      </c>
      <c r="B17" t="s">
        <v>83</v>
      </c>
      <c r="C17" s="4" t="s">
        <v>48</v>
      </c>
      <c r="D17" s="4" t="s">
        <v>48</v>
      </c>
      <c r="E17" s="5" t="e">
        <f>D17/C17-1</f>
        <v>#VALUE!</v>
      </c>
      <c r="F17">
        <v>0</v>
      </c>
      <c r="G17" s="6">
        <v>0</v>
      </c>
      <c r="H17" s="6"/>
    </row>
    <row r="18" spans="1:8" ht="12.75">
      <c r="A18" s="10" t="s">
        <v>108</v>
      </c>
      <c r="B18" s="10" t="s">
        <v>100</v>
      </c>
      <c r="C18" s="4" t="s">
        <v>48</v>
      </c>
      <c r="D18" s="4" t="s">
        <v>48</v>
      </c>
      <c r="E18" s="5" t="e">
        <f>D18/C18-1</f>
        <v>#VALUE!</v>
      </c>
      <c r="F18">
        <v>0</v>
      </c>
      <c r="G18" s="6">
        <v>0</v>
      </c>
      <c r="H18" s="6"/>
    </row>
    <row r="19" spans="1:8" ht="12.75">
      <c r="A19" s="10" t="s">
        <v>108</v>
      </c>
      <c r="B19" t="s">
        <v>84</v>
      </c>
      <c r="C19" s="4" t="s">
        <v>48</v>
      </c>
      <c r="D19" s="4" t="s">
        <v>48</v>
      </c>
      <c r="E19" s="5" t="e">
        <f>D19/C19-1</f>
        <v>#VALUE!</v>
      </c>
      <c r="F19">
        <v>0</v>
      </c>
      <c r="G19" s="6">
        <v>0</v>
      </c>
      <c r="H19" s="6"/>
    </row>
    <row r="20" spans="1:8" ht="12.75">
      <c r="A20" s="10"/>
      <c r="C20" s="4"/>
      <c r="D20" s="4"/>
      <c r="E20" s="5"/>
      <c r="G20" s="6"/>
      <c r="H20" s="6"/>
    </row>
    <row r="21" spans="1:8" ht="12.75">
      <c r="A21" s="10" t="s">
        <v>121</v>
      </c>
      <c r="B21" s="10" t="s">
        <v>101</v>
      </c>
      <c r="C21" s="4" t="s">
        <v>48</v>
      </c>
      <c r="D21" s="4" t="s">
        <v>48</v>
      </c>
      <c r="E21" s="5" t="e">
        <f>D21/C21-1</f>
        <v>#VALUE!</v>
      </c>
      <c r="F21">
        <v>0</v>
      </c>
      <c r="G21" s="6">
        <v>0</v>
      </c>
      <c r="H21" s="6"/>
    </row>
    <row r="22" spans="1:8" ht="12.75">
      <c r="A22" s="10" t="s">
        <v>121</v>
      </c>
      <c r="B22" s="10" t="s">
        <v>104</v>
      </c>
      <c r="C22" s="4" t="s">
        <v>48</v>
      </c>
      <c r="D22" s="4" t="s">
        <v>48</v>
      </c>
      <c r="E22" s="5" t="e">
        <f>D22/C22-1</f>
        <v>#VALUE!</v>
      </c>
      <c r="F22">
        <v>0</v>
      </c>
      <c r="G22" s="6">
        <v>0</v>
      </c>
      <c r="H22" s="6"/>
    </row>
    <row r="23" spans="1:8" ht="12.75">
      <c r="A23" s="10" t="s">
        <v>121</v>
      </c>
      <c r="B23" t="s">
        <v>83</v>
      </c>
      <c r="C23" s="4" t="s">
        <v>48</v>
      </c>
      <c r="D23" s="4" t="s">
        <v>48</v>
      </c>
      <c r="E23" s="5" t="e">
        <f>D23/C23-1</f>
        <v>#VALUE!</v>
      </c>
      <c r="F23">
        <v>0</v>
      </c>
      <c r="G23" s="6">
        <v>0</v>
      </c>
      <c r="H23" s="6"/>
    </row>
    <row r="24" spans="1:8" ht="12.75">
      <c r="A24" s="10" t="s">
        <v>121</v>
      </c>
      <c r="B24" s="10" t="s">
        <v>100</v>
      </c>
      <c r="C24" s="4" t="s">
        <v>48</v>
      </c>
      <c r="D24" s="4" t="s">
        <v>48</v>
      </c>
      <c r="E24" s="5" t="e">
        <f>D24/C24-1</f>
        <v>#VALUE!</v>
      </c>
      <c r="F24">
        <v>0</v>
      </c>
      <c r="G24" s="6">
        <v>0</v>
      </c>
      <c r="H24" s="6"/>
    </row>
    <row r="25" spans="1:8" ht="12.75">
      <c r="A25" s="10" t="s">
        <v>121</v>
      </c>
      <c r="B25" t="s">
        <v>84</v>
      </c>
      <c r="C25" s="4" t="s">
        <v>48</v>
      </c>
      <c r="D25" s="4" t="s">
        <v>48</v>
      </c>
      <c r="E25" s="5" t="e">
        <f>D25/C25-1</f>
        <v>#VALUE!</v>
      </c>
      <c r="F25">
        <v>0</v>
      </c>
      <c r="G25" s="6">
        <v>0</v>
      </c>
      <c r="H25" s="6"/>
    </row>
    <row r="26" spans="1:8" ht="12.75">
      <c r="A26" s="10"/>
      <c r="C26" s="4"/>
      <c r="D26" s="4"/>
      <c r="E26" s="5"/>
      <c r="G26" s="6"/>
      <c r="H26" s="6"/>
    </row>
    <row r="27" spans="1:8" ht="12.75">
      <c r="A27" s="10" t="s">
        <v>85</v>
      </c>
      <c r="B27" s="10" t="s">
        <v>101</v>
      </c>
      <c r="C27" s="4">
        <v>2.928</v>
      </c>
      <c r="D27" s="4">
        <v>3.355</v>
      </c>
      <c r="E27" s="5">
        <f>D27/C27-1</f>
        <v>0.14583333333333326</v>
      </c>
      <c r="F27">
        <v>0</v>
      </c>
      <c r="G27" s="6">
        <f>C27*F27</f>
        <v>0</v>
      </c>
      <c r="H27" s="6">
        <f>F27*D27</f>
        <v>0</v>
      </c>
    </row>
    <row r="28" spans="1:8" ht="12.75">
      <c r="A28" s="10" t="s">
        <v>85</v>
      </c>
      <c r="B28" s="10" t="s">
        <v>104</v>
      </c>
      <c r="C28" s="4">
        <v>2.165</v>
      </c>
      <c r="D28" s="4">
        <v>2.475</v>
      </c>
      <c r="E28" s="5">
        <f>D28/C28-1</f>
        <v>0.14318706697459582</v>
      </c>
      <c r="F28">
        <v>0</v>
      </c>
      <c r="G28" s="6">
        <f>C28*F28</f>
        <v>0</v>
      </c>
      <c r="H28" s="6">
        <f>F28*D28</f>
        <v>0</v>
      </c>
    </row>
    <row r="29" spans="1:8" ht="12.75">
      <c r="A29" s="10" t="s">
        <v>85</v>
      </c>
      <c r="B29" t="s">
        <v>83</v>
      </c>
      <c r="C29" s="4">
        <v>1.84</v>
      </c>
      <c r="D29" s="4">
        <v>2.077</v>
      </c>
      <c r="E29" s="5">
        <f>D29/C29-1</f>
        <v>0.12880434782608696</v>
      </c>
      <c r="F29">
        <v>0</v>
      </c>
      <c r="G29" s="6">
        <f>C29*F29</f>
        <v>0</v>
      </c>
      <c r="H29" s="6">
        <f>F29*D29</f>
        <v>0</v>
      </c>
    </row>
    <row r="30" spans="1:8" ht="12.75">
      <c r="A30" s="10" t="s">
        <v>85</v>
      </c>
      <c r="B30" t="s">
        <v>84</v>
      </c>
      <c r="C30" s="4">
        <v>1.407</v>
      </c>
      <c r="D30" s="4">
        <v>1.564</v>
      </c>
      <c r="E30" s="5">
        <f>D30/C30-1</f>
        <v>0.11158493248045498</v>
      </c>
      <c r="F30">
        <v>0</v>
      </c>
      <c r="G30" s="6">
        <f>C30*F30</f>
        <v>0</v>
      </c>
      <c r="H30" s="6">
        <f>F30*D30</f>
        <v>0</v>
      </c>
    </row>
    <row r="31" spans="1:8" ht="12.75">
      <c r="A31" s="10" t="s">
        <v>85</v>
      </c>
      <c r="B31" t="s">
        <v>27</v>
      </c>
      <c r="C31" s="4">
        <v>0.975</v>
      </c>
      <c r="D31" s="4">
        <v>1.027</v>
      </c>
      <c r="E31" s="5">
        <f>D31/C31-1</f>
        <v>0.05333333333333323</v>
      </c>
      <c r="F31">
        <v>0</v>
      </c>
      <c r="G31" s="6">
        <f>C31*F31</f>
        <v>0</v>
      </c>
      <c r="H31" s="6">
        <f>F31*D31</f>
        <v>0</v>
      </c>
    </row>
    <row r="32" spans="1:8" ht="12.75">
      <c r="A32" s="10"/>
      <c r="C32" s="4"/>
      <c r="D32" s="4"/>
      <c r="E32" s="5"/>
      <c r="G32" s="6"/>
      <c r="H32" s="6"/>
    </row>
    <row r="33" spans="1:8" ht="12.75">
      <c r="A33" s="10"/>
      <c r="C33" s="6"/>
      <c r="D33" s="6"/>
      <c r="E33" s="6" t="s">
        <v>21</v>
      </c>
      <c r="F33" s="13">
        <f>SUM(F4:F31)</f>
        <v>0</v>
      </c>
      <c r="G33" s="6">
        <f>SUM(G4:G31)</f>
        <v>0</v>
      </c>
      <c r="H33" s="6">
        <f>SUM(H4:H31)</f>
        <v>0</v>
      </c>
    </row>
  </sheetData>
  <sheetProtection/>
  <mergeCells count="3">
    <mergeCell ref="K5:N5"/>
    <mergeCell ref="K6:N6"/>
    <mergeCell ref="A1:B1"/>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Q41"/>
  <sheetViews>
    <sheetView zoomScalePageLayoutView="0" workbookViewId="0" topLeftCell="A4">
      <selection activeCell="H40" sqref="H40"/>
    </sheetView>
  </sheetViews>
  <sheetFormatPr defaultColWidth="9.140625" defaultRowHeight="12.75"/>
  <cols>
    <col min="1" max="1" width="26.7109375" style="0" bestFit="1" customWidth="1"/>
    <col min="2" max="2" width="20.140625" style="0" bestFit="1" customWidth="1"/>
    <col min="4" max="4" width="9.28125" style="0" bestFit="1" customWidth="1"/>
    <col min="5" max="6" width="11.140625" style="0" bestFit="1" customWidth="1"/>
    <col min="7" max="7" width="11.57421875" style="0" bestFit="1" customWidth="1"/>
    <col min="8" max="8" width="9.57421875" style="0" bestFit="1" customWidth="1"/>
  </cols>
  <sheetData>
    <row r="1" spans="1:2" ht="12.75">
      <c r="A1" s="40" t="s">
        <v>59</v>
      </c>
      <c r="B1" s="40"/>
    </row>
    <row r="2" spans="1:8" ht="12.75">
      <c r="A2" t="s">
        <v>102</v>
      </c>
      <c r="B2" t="s">
        <v>103</v>
      </c>
      <c r="C2" s="48" t="s">
        <v>117</v>
      </c>
      <c r="D2" s="48">
        <v>43101</v>
      </c>
      <c r="E2" s="42" t="s">
        <v>61</v>
      </c>
      <c r="F2" t="s">
        <v>53</v>
      </c>
      <c r="G2" t="s">
        <v>82</v>
      </c>
      <c r="H2" t="s">
        <v>23</v>
      </c>
    </row>
    <row r="3" spans="3:6" ht="12.75">
      <c r="C3" s="4"/>
      <c r="D3" s="4"/>
      <c r="F3" s="13"/>
    </row>
    <row r="4" spans="1:8" ht="12.75">
      <c r="A4" t="s">
        <v>97</v>
      </c>
      <c r="B4" t="s">
        <v>101</v>
      </c>
      <c r="C4" s="4">
        <v>7.214</v>
      </c>
      <c r="D4" s="4">
        <v>8.093</v>
      </c>
      <c r="E4" s="5">
        <f>D4/C4-1</f>
        <v>0.12184640975880234</v>
      </c>
      <c r="F4">
        <v>0</v>
      </c>
      <c r="G4" s="6">
        <f>C4*F4</f>
        <v>0</v>
      </c>
      <c r="H4" s="6">
        <f>D4*F4</f>
        <v>0</v>
      </c>
    </row>
    <row r="5" spans="3:6" ht="12.75">
      <c r="C5" s="4"/>
      <c r="D5" s="4"/>
      <c r="F5" s="6"/>
    </row>
    <row r="6" spans="1:17" ht="14.25">
      <c r="A6" t="s">
        <v>86</v>
      </c>
      <c r="B6" t="s">
        <v>101</v>
      </c>
      <c r="C6" s="4">
        <v>61.901</v>
      </c>
      <c r="D6" s="4">
        <v>64.195</v>
      </c>
      <c r="E6" s="5">
        <f>D6/C6-1</f>
        <v>0.037059175134488864</v>
      </c>
      <c r="F6" s="13">
        <v>0</v>
      </c>
      <c r="G6" s="6">
        <f>C6*F6</f>
        <v>0</v>
      </c>
      <c r="H6" s="6">
        <f>D6*F6</f>
        <v>0</v>
      </c>
      <c r="J6" s="17"/>
      <c r="K6" s="17"/>
      <c r="L6" s="17"/>
      <c r="M6" s="17"/>
      <c r="N6" s="17"/>
      <c r="O6" s="17"/>
      <c r="P6" s="17"/>
      <c r="Q6" s="17"/>
    </row>
    <row r="7" spans="1:17" ht="15">
      <c r="A7" t="s">
        <v>86</v>
      </c>
      <c r="B7" t="s">
        <v>104</v>
      </c>
      <c r="C7" s="4">
        <v>42.789</v>
      </c>
      <c r="D7" s="4">
        <v>44.386</v>
      </c>
      <c r="E7" s="5">
        <f>D7/C7-1</f>
        <v>0.0373226763887915</v>
      </c>
      <c r="F7" s="13">
        <v>0</v>
      </c>
      <c r="G7" s="6">
        <f>C7*F7</f>
        <v>0</v>
      </c>
      <c r="H7" s="6">
        <f>D7*F7</f>
        <v>0</v>
      </c>
      <c r="J7" s="27"/>
      <c r="K7" s="61"/>
      <c r="L7" s="61"/>
      <c r="M7" s="61"/>
      <c r="N7" s="21"/>
      <c r="O7" s="18"/>
      <c r="P7" s="18"/>
      <c r="Q7" s="18"/>
    </row>
    <row r="8" spans="1:17" ht="15">
      <c r="A8" t="s">
        <v>86</v>
      </c>
      <c r="B8" t="s">
        <v>83</v>
      </c>
      <c r="C8" s="4">
        <v>24.545</v>
      </c>
      <c r="D8" s="4">
        <v>25.475</v>
      </c>
      <c r="E8" s="5">
        <f>D8/C8-1</f>
        <v>0.03788959054797303</v>
      </c>
      <c r="F8" s="13">
        <v>0</v>
      </c>
      <c r="G8" s="6">
        <f>C8*F8</f>
        <v>0</v>
      </c>
      <c r="H8" s="6">
        <f>D8*F8</f>
        <v>0</v>
      </c>
      <c r="J8" s="27"/>
      <c r="K8" s="27"/>
      <c r="L8" s="27"/>
      <c r="M8" s="27"/>
      <c r="N8" s="21"/>
      <c r="O8" s="21"/>
      <c r="P8" s="18"/>
      <c r="Q8" s="18"/>
    </row>
    <row r="9" spans="3:17" ht="15">
      <c r="C9" s="4"/>
      <c r="D9" s="4"/>
      <c r="E9" s="5"/>
      <c r="F9" s="13"/>
      <c r="G9" s="6"/>
      <c r="H9" s="6"/>
      <c r="J9" s="27"/>
      <c r="K9" s="29"/>
      <c r="L9" s="29"/>
      <c r="M9" s="29"/>
      <c r="N9" s="21"/>
      <c r="O9" s="21"/>
      <c r="P9" s="21"/>
      <c r="Q9" s="18"/>
    </row>
    <row r="10" spans="1:13" ht="15">
      <c r="A10" t="s">
        <v>87</v>
      </c>
      <c r="B10" t="s">
        <v>101</v>
      </c>
      <c r="C10" s="4">
        <v>64.497</v>
      </c>
      <c r="D10" s="4">
        <v>66.992</v>
      </c>
      <c r="E10" s="5">
        <f>D10/C10-1</f>
        <v>0.038683969797044915</v>
      </c>
      <c r="F10" s="13">
        <v>0</v>
      </c>
      <c r="G10" s="6">
        <f>C10*F10</f>
        <v>0</v>
      </c>
      <c r="H10" s="6">
        <f>D10*F10</f>
        <v>0</v>
      </c>
      <c r="J10" s="27"/>
      <c r="K10" s="29"/>
      <c r="L10" s="29"/>
      <c r="M10" s="29"/>
    </row>
    <row r="11" spans="1:8" ht="12.75">
      <c r="A11" t="s">
        <v>87</v>
      </c>
      <c r="B11" t="s">
        <v>104</v>
      </c>
      <c r="C11" s="4">
        <v>45.372</v>
      </c>
      <c r="D11" s="4">
        <v>47.187</v>
      </c>
      <c r="E11" s="5">
        <f>D11/C11-1</f>
        <v>0.04000264480296223</v>
      </c>
      <c r="F11" s="13">
        <v>0</v>
      </c>
      <c r="G11" s="6">
        <f>C11*F11</f>
        <v>0</v>
      </c>
      <c r="H11" s="6">
        <f>D11*F11</f>
        <v>0</v>
      </c>
    </row>
    <row r="12" spans="1:8" ht="12.75">
      <c r="A12" t="s">
        <v>87</v>
      </c>
      <c r="B12" t="s">
        <v>83</v>
      </c>
      <c r="C12" s="4">
        <v>41.123</v>
      </c>
      <c r="D12" s="4">
        <v>42.783</v>
      </c>
      <c r="E12" s="5">
        <f>D12/C12-1</f>
        <v>0.0403667047637577</v>
      </c>
      <c r="F12" s="13">
        <v>0</v>
      </c>
      <c r="G12" s="6">
        <f>C12*F12</f>
        <v>0</v>
      </c>
      <c r="H12" s="6">
        <f>D12*F12</f>
        <v>0</v>
      </c>
    </row>
    <row r="13" spans="1:8" ht="12.75">
      <c r="A13" t="s">
        <v>87</v>
      </c>
      <c r="B13" s="10" t="s">
        <v>105</v>
      </c>
      <c r="C13" s="4">
        <v>23.822</v>
      </c>
      <c r="D13" s="4" t="s">
        <v>48</v>
      </c>
      <c r="E13" s="5" t="e">
        <f>D13/C13-1</f>
        <v>#VALUE!</v>
      </c>
      <c r="F13" s="13">
        <v>0</v>
      </c>
      <c r="G13" s="6">
        <f>C13*F13</f>
        <v>0</v>
      </c>
      <c r="H13" s="6">
        <v>0</v>
      </c>
    </row>
    <row r="14" spans="1:8" ht="12.75">
      <c r="A14" t="s">
        <v>87</v>
      </c>
      <c r="B14" t="s">
        <v>84</v>
      </c>
      <c r="C14" s="4">
        <v>23.822</v>
      </c>
      <c r="D14" s="4">
        <v>24.849</v>
      </c>
      <c r="E14" s="5">
        <f>D14/C14-1</f>
        <v>0.04311140962135851</v>
      </c>
      <c r="F14" s="13">
        <v>0</v>
      </c>
      <c r="G14" s="6">
        <f>C14*F14</f>
        <v>0</v>
      </c>
      <c r="H14" s="6">
        <f>D14*F14</f>
        <v>0</v>
      </c>
    </row>
    <row r="15" spans="3:8" ht="12.75">
      <c r="C15" s="4"/>
      <c r="D15" s="4"/>
      <c r="E15" s="5"/>
      <c r="F15" s="13"/>
      <c r="G15" s="6"/>
      <c r="H15" s="6"/>
    </row>
    <row r="16" spans="1:13" ht="15">
      <c r="A16" t="s">
        <v>106</v>
      </c>
      <c r="B16" t="s">
        <v>101</v>
      </c>
      <c r="C16" s="4" t="s">
        <v>48</v>
      </c>
      <c r="D16" s="4" t="s">
        <v>48</v>
      </c>
      <c r="E16" s="5" t="e">
        <f>D16/C16-1</f>
        <v>#VALUE!</v>
      </c>
      <c r="F16" s="13">
        <v>0</v>
      </c>
      <c r="G16" s="6">
        <v>0</v>
      </c>
      <c r="H16" s="6"/>
      <c r="J16" s="27"/>
      <c r="K16" s="29"/>
      <c r="L16" s="29"/>
      <c r="M16" s="29"/>
    </row>
    <row r="17" spans="1:8" ht="12.75">
      <c r="A17" t="s">
        <v>106</v>
      </c>
      <c r="B17" t="s">
        <v>104</v>
      </c>
      <c r="C17" s="4" t="s">
        <v>48</v>
      </c>
      <c r="D17" s="4" t="s">
        <v>48</v>
      </c>
      <c r="E17" s="5" t="e">
        <f>D17/C17-1</f>
        <v>#VALUE!</v>
      </c>
      <c r="F17" s="13">
        <v>0</v>
      </c>
      <c r="G17" s="6">
        <v>0</v>
      </c>
      <c r="H17" s="6"/>
    </row>
    <row r="18" spans="1:8" ht="12.75">
      <c r="A18" t="s">
        <v>106</v>
      </c>
      <c r="B18" t="s">
        <v>83</v>
      </c>
      <c r="C18" s="4" t="s">
        <v>48</v>
      </c>
      <c r="D18" s="4" t="s">
        <v>48</v>
      </c>
      <c r="E18" s="5" t="e">
        <f>D18/C18-1</f>
        <v>#VALUE!</v>
      </c>
      <c r="F18" s="13">
        <v>0</v>
      </c>
      <c r="G18" s="6">
        <v>0</v>
      </c>
      <c r="H18" s="6"/>
    </row>
    <row r="19" spans="1:8" ht="12.75">
      <c r="A19" t="s">
        <v>106</v>
      </c>
      <c r="B19" t="s">
        <v>105</v>
      </c>
      <c r="C19" s="4" t="s">
        <v>48</v>
      </c>
      <c r="D19" s="4" t="s">
        <v>48</v>
      </c>
      <c r="E19" s="5" t="e">
        <f>D19/C19-1</f>
        <v>#VALUE!</v>
      </c>
      <c r="F19" s="13">
        <v>0</v>
      </c>
      <c r="G19" s="6">
        <v>0</v>
      </c>
      <c r="H19" s="6"/>
    </row>
    <row r="20" spans="1:8" ht="12.75">
      <c r="A20" t="s">
        <v>106</v>
      </c>
      <c r="B20" t="s">
        <v>84</v>
      </c>
      <c r="C20" s="4" t="s">
        <v>48</v>
      </c>
      <c r="D20" s="4" t="s">
        <v>48</v>
      </c>
      <c r="E20" s="5" t="e">
        <f>D20/C20-1</f>
        <v>#VALUE!</v>
      </c>
      <c r="F20" s="13">
        <v>0</v>
      </c>
      <c r="G20" s="6">
        <v>0</v>
      </c>
      <c r="H20" s="6"/>
    </row>
    <row r="21" spans="3:8" ht="12.75">
      <c r="C21" s="4"/>
      <c r="D21" s="4"/>
      <c r="E21" s="5"/>
      <c r="F21" s="13"/>
      <c r="G21" s="6"/>
      <c r="H21" s="6"/>
    </row>
    <row r="22" spans="1:13" ht="15">
      <c r="A22" s="10" t="s">
        <v>122</v>
      </c>
      <c r="B22" t="s">
        <v>101</v>
      </c>
      <c r="C22" s="4" t="s">
        <v>48</v>
      </c>
      <c r="D22" s="4" t="s">
        <v>48</v>
      </c>
      <c r="E22" s="5" t="e">
        <f>D22/C22-1</f>
        <v>#VALUE!</v>
      </c>
      <c r="F22" s="13">
        <v>0</v>
      </c>
      <c r="G22" s="6">
        <v>0</v>
      </c>
      <c r="H22" s="6"/>
      <c r="J22" s="27"/>
      <c r="K22" s="29"/>
      <c r="L22" s="29"/>
      <c r="M22" s="29"/>
    </row>
    <row r="23" spans="1:8" ht="12.75">
      <c r="A23" s="10" t="s">
        <v>122</v>
      </c>
      <c r="B23" t="s">
        <v>104</v>
      </c>
      <c r="C23" s="4" t="s">
        <v>48</v>
      </c>
      <c r="D23" s="4" t="s">
        <v>48</v>
      </c>
      <c r="E23" s="5" t="e">
        <f>D23/C23-1</f>
        <v>#VALUE!</v>
      </c>
      <c r="F23" s="13">
        <v>0</v>
      </c>
      <c r="G23" s="6">
        <v>0</v>
      </c>
      <c r="H23" s="6"/>
    </row>
    <row r="24" spans="1:8" ht="12.75">
      <c r="A24" s="10" t="s">
        <v>122</v>
      </c>
      <c r="B24" t="s">
        <v>83</v>
      </c>
      <c r="C24" s="4" t="s">
        <v>48</v>
      </c>
      <c r="D24" s="4" t="s">
        <v>48</v>
      </c>
      <c r="E24" s="5" t="e">
        <f>D24/C24-1</f>
        <v>#VALUE!</v>
      </c>
      <c r="F24" s="13">
        <v>0</v>
      </c>
      <c r="G24" s="6">
        <v>0</v>
      </c>
      <c r="H24" s="6"/>
    </row>
    <row r="25" spans="1:8" ht="12.75">
      <c r="A25" s="10" t="s">
        <v>122</v>
      </c>
      <c r="B25" t="s">
        <v>105</v>
      </c>
      <c r="C25" s="4" t="s">
        <v>48</v>
      </c>
      <c r="D25" s="4" t="s">
        <v>48</v>
      </c>
      <c r="E25" s="5" t="e">
        <f>D25/C25-1</f>
        <v>#VALUE!</v>
      </c>
      <c r="F25" s="13">
        <v>0</v>
      </c>
      <c r="G25" s="6">
        <v>0</v>
      </c>
      <c r="H25" s="6"/>
    </row>
    <row r="26" spans="1:8" ht="12.75">
      <c r="A26" s="10" t="s">
        <v>122</v>
      </c>
      <c r="B26" t="s">
        <v>84</v>
      </c>
      <c r="C26" s="4" t="s">
        <v>48</v>
      </c>
      <c r="D26" s="4" t="s">
        <v>48</v>
      </c>
      <c r="E26" s="5" t="e">
        <f>D26/C26-1</f>
        <v>#VALUE!</v>
      </c>
      <c r="F26" s="13">
        <v>0</v>
      </c>
      <c r="G26" s="6">
        <v>0</v>
      </c>
      <c r="H26" s="6"/>
    </row>
    <row r="27" spans="3:8" ht="12.75">
      <c r="C27" s="4"/>
      <c r="D27" s="4"/>
      <c r="E27" s="5"/>
      <c r="F27" s="13"/>
      <c r="G27" s="6"/>
      <c r="H27" s="6"/>
    </row>
    <row r="28" spans="1:8" ht="12.75">
      <c r="A28" s="10" t="s">
        <v>124</v>
      </c>
      <c r="B28" t="s">
        <v>101</v>
      </c>
      <c r="C28" s="4">
        <v>80.494</v>
      </c>
      <c r="D28" s="4">
        <v>82.237</v>
      </c>
      <c r="E28" s="5">
        <f>D28/C28-1</f>
        <v>0.021653787859964746</v>
      </c>
      <c r="F28" s="13">
        <v>0</v>
      </c>
      <c r="G28" s="6">
        <f>C28*F28</f>
        <v>0</v>
      </c>
      <c r="H28" s="6">
        <f>D28*F28</f>
        <v>0</v>
      </c>
    </row>
    <row r="29" spans="1:8" ht="12.75">
      <c r="A29" s="10" t="s">
        <v>124</v>
      </c>
      <c r="B29" t="s">
        <v>104</v>
      </c>
      <c r="C29" s="4">
        <v>61.355</v>
      </c>
      <c r="D29" s="4">
        <v>62.404</v>
      </c>
      <c r="E29" s="5">
        <f>D29/C29-1</f>
        <v>0.017097221090375703</v>
      </c>
      <c r="F29" s="13">
        <v>0</v>
      </c>
      <c r="G29" s="6">
        <f>C29*F29</f>
        <v>0</v>
      </c>
      <c r="H29" s="6">
        <f>D29*F29</f>
        <v>0</v>
      </c>
    </row>
    <row r="30" spans="1:8" ht="12.75">
      <c r="A30" s="10" t="s">
        <v>124</v>
      </c>
      <c r="B30" t="s">
        <v>83</v>
      </c>
      <c r="C30" s="4">
        <v>57.107</v>
      </c>
      <c r="D30" s="4">
        <v>58.001</v>
      </c>
      <c r="E30" s="5">
        <f>D30/C30-1</f>
        <v>0.015654823401684448</v>
      </c>
      <c r="F30" s="13">
        <v>0</v>
      </c>
      <c r="G30" s="6">
        <f>C30*F30</f>
        <v>0</v>
      </c>
      <c r="H30" s="6">
        <f>D30*F30</f>
        <v>0</v>
      </c>
    </row>
    <row r="31" spans="1:8" ht="12.75">
      <c r="A31" s="10" t="s">
        <v>124</v>
      </c>
      <c r="B31" t="s">
        <v>84</v>
      </c>
      <c r="C31" s="4">
        <v>39.806</v>
      </c>
      <c r="D31" s="4">
        <v>40.066</v>
      </c>
      <c r="E31" s="5">
        <f>D31/C31-1</f>
        <v>0.00653167864141091</v>
      </c>
      <c r="F31" s="13">
        <v>0</v>
      </c>
      <c r="G31" s="6">
        <f>C31*F31</f>
        <v>0</v>
      </c>
      <c r="H31" s="6">
        <f>D31*F31</f>
        <v>0</v>
      </c>
    </row>
    <row r="32" spans="3:6" ht="12.75">
      <c r="C32" s="4"/>
      <c r="D32" s="4"/>
      <c r="F32" s="13"/>
    </row>
    <row r="33" spans="1:8" ht="12.75">
      <c r="A33" s="10" t="s">
        <v>123</v>
      </c>
      <c r="B33" t="s">
        <v>101</v>
      </c>
      <c r="C33" s="4">
        <v>59.711</v>
      </c>
      <c r="D33" s="4">
        <v>64.567</v>
      </c>
      <c r="E33" s="5">
        <f>D33/C33-1</f>
        <v>0.08132504898594894</v>
      </c>
      <c r="F33" s="13">
        <v>0</v>
      </c>
      <c r="G33" s="6">
        <f>C33*F33</f>
        <v>0</v>
      </c>
      <c r="H33" s="6">
        <f>D33*F33</f>
        <v>0</v>
      </c>
    </row>
    <row r="34" spans="1:8" ht="12.75">
      <c r="A34" s="10" t="s">
        <v>123</v>
      </c>
      <c r="B34" t="s">
        <v>104</v>
      </c>
      <c r="C34" s="4">
        <v>40.572</v>
      </c>
      <c r="D34" s="4">
        <v>44.734</v>
      </c>
      <c r="E34" s="5">
        <f>D34/C34-1</f>
        <v>0.10258306221039137</v>
      </c>
      <c r="F34" s="13">
        <v>0</v>
      </c>
      <c r="G34" s="6">
        <f>C34*F34</f>
        <v>0</v>
      </c>
      <c r="H34" s="6">
        <f>D34*F34</f>
        <v>0</v>
      </c>
    </row>
    <row r="35" spans="1:8" ht="12.75">
      <c r="A35" s="10" t="s">
        <v>123</v>
      </c>
      <c r="B35" t="s">
        <v>83</v>
      </c>
      <c r="C35" s="4">
        <v>36.324</v>
      </c>
      <c r="D35" s="4">
        <v>40.331</v>
      </c>
      <c r="E35" s="5">
        <f>D35/C35-1</f>
        <v>0.11031274088756748</v>
      </c>
      <c r="F35" s="13">
        <v>0</v>
      </c>
      <c r="G35" s="6">
        <f>C35*F35</f>
        <v>0</v>
      </c>
      <c r="H35" s="6">
        <f>D35*F35</f>
        <v>0</v>
      </c>
    </row>
    <row r="36" spans="1:8" ht="12.75">
      <c r="A36" s="10" t="s">
        <v>123</v>
      </c>
      <c r="B36" t="s">
        <v>84</v>
      </c>
      <c r="C36" s="4">
        <v>19.023</v>
      </c>
      <c r="D36" s="4">
        <v>21.596</v>
      </c>
      <c r="E36" s="5">
        <f>D36/C36-1</f>
        <v>0.1352573200862115</v>
      </c>
      <c r="F36" s="13">
        <v>0</v>
      </c>
      <c r="G36" s="6">
        <f>C36*F36</f>
        <v>0</v>
      </c>
      <c r="H36" s="6">
        <f>D36*F36</f>
        <v>0</v>
      </c>
    </row>
    <row r="37" spans="1:8" ht="12.75">
      <c r="A37" s="10" t="s">
        <v>123</v>
      </c>
      <c r="B37" t="s">
        <v>27</v>
      </c>
      <c r="C37" s="4">
        <v>3.046</v>
      </c>
      <c r="D37" s="4">
        <v>3.046</v>
      </c>
      <c r="E37" s="5">
        <f>D37/C37-1</f>
        <v>0</v>
      </c>
      <c r="F37" s="13">
        <v>0</v>
      </c>
      <c r="G37" s="6">
        <f>C37*F37</f>
        <v>0</v>
      </c>
      <c r="H37" s="6">
        <f>D37*F37</f>
        <v>0</v>
      </c>
    </row>
    <row r="38" spans="3:6" ht="12.75">
      <c r="C38" s="4"/>
      <c r="D38" s="4"/>
      <c r="F38" s="13"/>
    </row>
    <row r="39" spans="3:8" ht="12.75">
      <c r="C39" t="s">
        <v>47</v>
      </c>
      <c r="F39">
        <f>SUM(F5:F37)</f>
        <v>0</v>
      </c>
      <c r="G39" s="6">
        <f>SUM(G4:G38)</f>
        <v>0</v>
      </c>
      <c r="H39" s="6">
        <f>SUM(H4:H38)</f>
        <v>0</v>
      </c>
    </row>
    <row r="41" spans="3:4" ht="12.75">
      <c r="C41" s="4"/>
      <c r="D41" s="4"/>
    </row>
  </sheetData>
  <sheetProtection/>
  <mergeCells count="1">
    <mergeCell ref="K7:M7"/>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 Focus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Benjy Uhl</dc:creator>
  <cp:keywords/>
  <dc:description/>
  <cp:lastModifiedBy>Stacie Blankenship</cp:lastModifiedBy>
  <cp:lastPrinted>2011-10-27T18:32:33Z</cp:lastPrinted>
  <dcterms:created xsi:type="dcterms:W3CDTF">2007-03-07T12:45:37Z</dcterms:created>
  <dcterms:modified xsi:type="dcterms:W3CDTF">2017-12-20T15:55:48Z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